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Arbeitszeiterfassung\"/>
    </mc:Choice>
  </mc:AlternateContent>
  <bookViews>
    <workbookView xWindow="0" yWindow="0" windowWidth="28800" windowHeight="12330" tabRatio="698" activeTab="4"/>
  </bookViews>
  <sheets>
    <sheet name="Anleitung" sheetId="19" r:id="rId1"/>
    <sheet name="Personaldaten" sheetId="17" r:id="rId2"/>
    <sheet name="Feiertage" sheetId="32" r:id="rId3"/>
    <sheet name="Beispiel" sheetId="15" r:id="rId4"/>
    <sheet name="JAN 26" sheetId="20" r:id="rId5"/>
    <sheet name="FEB 26" sheetId="44" r:id="rId6"/>
    <sheet name="MÄR 26" sheetId="45" r:id="rId7"/>
    <sheet name="APR 26" sheetId="46" r:id="rId8"/>
    <sheet name="MAI 26" sheetId="47" r:id="rId9"/>
    <sheet name="JUN 26" sheetId="48" r:id="rId10"/>
    <sheet name="JUL 26" sheetId="49" r:id="rId11"/>
    <sheet name="AUG 26" sheetId="50" r:id="rId12"/>
    <sheet name="SEP 26" sheetId="51" r:id="rId13"/>
    <sheet name="OKT 26" sheetId="52" r:id="rId14"/>
    <sheet name="NOV 26" sheetId="53" r:id="rId15"/>
    <sheet name="DEZ 26" sheetId="54" r:id="rId16"/>
  </sheets>
  <externalReferences>
    <externalReference r:id="rId17"/>
  </externalReferences>
  <definedNames>
    <definedName name="Jahr" localSheetId="7">#REF!+#REF!+#REF!</definedName>
    <definedName name="Jahr" localSheetId="11">#REF!+#REF!+#REF!</definedName>
    <definedName name="Jahr" localSheetId="15">#REF!+#REF!+#REF!</definedName>
    <definedName name="Jahr" localSheetId="5">#REF!+#REF!+#REF!</definedName>
    <definedName name="Jahr" localSheetId="2">Feiertage!$D$14+Feiertage!$A$14+Feiertage!$E$10</definedName>
    <definedName name="Jahr" localSheetId="10">#REF!+#REF!+#REF!</definedName>
    <definedName name="Jahr" localSheetId="9">#REF!+#REF!+#REF!</definedName>
    <definedName name="Jahr" localSheetId="8">#REF!+#REF!+#REF!</definedName>
    <definedName name="Jahr" localSheetId="6">#REF!+#REF!+#REF!</definedName>
    <definedName name="Jahr" localSheetId="14">#REF!+#REF!+#REF!</definedName>
    <definedName name="Jahr" localSheetId="13">#REF!+#REF!+#REF!</definedName>
    <definedName name="Jahr" localSheetId="12">#REF!+#REF!+#REF!</definedName>
    <definedName name="Jahr">#REF!+#REF!+#REF!</definedName>
    <definedName name="Teams">[1]Feiertage!$F$5:$F$10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20" l="1"/>
  <c r="A9" i="20"/>
  <c r="F10" i="15"/>
  <c r="F11" i="15"/>
  <c r="F12" i="15"/>
  <c r="F13" i="15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9" i="54"/>
  <c r="G40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32" i="54"/>
  <c r="F33" i="54"/>
  <c r="F34" i="54"/>
  <c r="F35" i="54"/>
  <c r="F36" i="54"/>
  <c r="F37" i="54"/>
  <c r="F38" i="54"/>
  <c r="F39" i="54"/>
  <c r="F40" i="54"/>
  <c r="B9" i="54"/>
  <c r="C9" i="54"/>
  <c r="B10" i="54"/>
  <c r="C10" i="54"/>
  <c r="B11" i="54"/>
  <c r="C11" i="54"/>
  <c r="B12" i="54"/>
  <c r="C12" i="54"/>
  <c r="B13" i="54"/>
  <c r="C13" i="54"/>
  <c r="B14" i="54"/>
  <c r="C14" i="54"/>
  <c r="B15" i="54"/>
  <c r="C15" i="54"/>
  <c r="B16" i="54"/>
  <c r="C16" i="54"/>
  <c r="B17" i="54"/>
  <c r="C17" i="54"/>
  <c r="B18" i="54"/>
  <c r="C18" i="54"/>
  <c r="B19" i="54"/>
  <c r="C19" i="54"/>
  <c r="B20" i="54"/>
  <c r="C20" i="54"/>
  <c r="B21" i="54"/>
  <c r="C21" i="54"/>
  <c r="B22" i="54"/>
  <c r="C22" i="54"/>
  <c r="B23" i="54"/>
  <c r="C23" i="54"/>
  <c r="B24" i="54"/>
  <c r="C24" i="54"/>
  <c r="B25" i="54"/>
  <c r="C25" i="54"/>
  <c r="B26" i="54"/>
  <c r="C26" i="54"/>
  <c r="B27" i="54"/>
  <c r="C27" i="54"/>
  <c r="B28" i="54"/>
  <c r="C28" i="54"/>
  <c r="B29" i="54"/>
  <c r="C29" i="54"/>
  <c r="B30" i="54"/>
  <c r="C30" i="54"/>
  <c r="B31" i="54"/>
  <c r="C31" i="54"/>
  <c r="B32" i="54"/>
  <c r="C32" i="54"/>
  <c r="B33" i="54"/>
  <c r="C33" i="54"/>
  <c r="B34" i="54"/>
  <c r="C34" i="54"/>
  <c r="B35" i="54"/>
  <c r="C35" i="54"/>
  <c r="B36" i="54"/>
  <c r="C36" i="54"/>
  <c r="B37" i="54"/>
  <c r="C37" i="54"/>
  <c r="B38" i="54"/>
  <c r="C38" i="54"/>
  <c r="B39" i="54"/>
  <c r="C39" i="54"/>
  <c r="C40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G39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8" i="53"/>
  <c r="F39" i="53"/>
  <c r="B9" i="53"/>
  <c r="C9" i="53"/>
  <c r="B10" i="53"/>
  <c r="C10" i="53"/>
  <c r="B11" i="53"/>
  <c r="C11" i="53"/>
  <c r="B12" i="53"/>
  <c r="C12" i="53"/>
  <c r="B13" i="53"/>
  <c r="C13" i="53"/>
  <c r="B14" i="53"/>
  <c r="C14" i="53"/>
  <c r="B15" i="53"/>
  <c r="C15" i="53"/>
  <c r="B16" i="53"/>
  <c r="C16" i="53"/>
  <c r="B17" i="53"/>
  <c r="C17" i="53"/>
  <c r="B18" i="53"/>
  <c r="C18" i="53"/>
  <c r="B19" i="53"/>
  <c r="C19" i="53"/>
  <c r="B20" i="53"/>
  <c r="C20" i="53"/>
  <c r="B21" i="53"/>
  <c r="C21" i="53"/>
  <c r="B22" i="53"/>
  <c r="C22" i="53"/>
  <c r="B23" i="53"/>
  <c r="C23" i="53"/>
  <c r="B24" i="53"/>
  <c r="C24" i="53"/>
  <c r="B25" i="53"/>
  <c r="C25" i="53"/>
  <c r="B26" i="53"/>
  <c r="C26" i="53"/>
  <c r="B27" i="53"/>
  <c r="C27" i="53"/>
  <c r="B28" i="53"/>
  <c r="C28" i="53"/>
  <c r="B29" i="53"/>
  <c r="C29" i="53"/>
  <c r="B30" i="53"/>
  <c r="C30" i="53"/>
  <c r="B31" i="53"/>
  <c r="C31" i="53"/>
  <c r="B32" i="53"/>
  <c r="C32" i="53"/>
  <c r="B33" i="53"/>
  <c r="C33" i="53"/>
  <c r="B34" i="53"/>
  <c r="C34" i="53"/>
  <c r="B35" i="53"/>
  <c r="C35" i="53"/>
  <c r="B36" i="53"/>
  <c r="C36" i="53"/>
  <c r="B37" i="53"/>
  <c r="C37" i="53"/>
  <c r="B38" i="53"/>
  <c r="C38" i="53"/>
  <c r="C39" i="53"/>
  <c r="G40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B9" i="52"/>
  <c r="C9" i="52"/>
  <c r="B10" i="52"/>
  <c r="C10" i="52"/>
  <c r="B11" i="52"/>
  <c r="C11" i="52"/>
  <c r="B12" i="52"/>
  <c r="C12" i="52"/>
  <c r="B13" i="52"/>
  <c r="C13" i="52"/>
  <c r="B14" i="52"/>
  <c r="C14" i="52"/>
  <c r="B15" i="52"/>
  <c r="C15" i="52"/>
  <c r="B16" i="52"/>
  <c r="C16" i="52"/>
  <c r="B17" i="52"/>
  <c r="C17" i="52"/>
  <c r="B18" i="52"/>
  <c r="C18" i="52"/>
  <c r="B19" i="52"/>
  <c r="C19" i="52"/>
  <c r="B20" i="52"/>
  <c r="C20" i="52"/>
  <c r="B21" i="52"/>
  <c r="C21" i="52"/>
  <c r="B22" i="52"/>
  <c r="C22" i="52"/>
  <c r="B23" i="52"/>
  <c r="C23" i="52"/>
  <c r="B24" i="52"/>
  <c r="C24" i="52"/>
  <c r="B25" i="52"/>
  <c r="C25" i="52"/>
  <c r="B26" i="52"/>
  <c r="C26" i="52"/>
  <c r="B27" i="52"/>
  <c r="C27" i="52"/>
  <c r="B28" i="52"/>
  <c r="C28" i="52"/>
  <c r="B29" i="52"/>
  <c r="C29" i="52"/>
  <c r="B30" i="52"/>
  <c r="C30" i="52"/>
  <c r="B31" i="52"/>
  <c r="C31" i="52"/>
  <c r="B32" i="52"/>
  <c r="C32" i="52"/>
  <c r="B33" i="52"/>
  <c r="C33" i="52"/>
  <c r="B34" i="52"/>
  <c r="C34" i="52"/>
  <c r="B35" i="52"/>
  <c r="C35" i="52"/>
  <c r="B36" i="52"/>
  <c r="C36" i="52"/>
  <c r="B37" i="52"/>
  <c r="C37" i="52"/>
  <c r="B38" i="52"/>
  <c r="C38" i="52"/>
  <c r="B39" i="52"/>
  <c r="C39" i="52"/>
  <c r="C40" i="52"/>
  <c r="G39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B9" i="51"/>
  <c r="C9" i="51"/>
  <c r="B10" i="51"/>
  <c r="C10" i="51"/>
  <c r="B11" i="51"/>
  <c r="C11" i="51"/>
  <c r="B12" i="51"/>
  <c r="C12" i="51"/>
  <c r="B13" i="51"/>
  <c r="C13" i="51"/>
  <c r="B14" i="51"/>
  <c r="C14" i="51"/>
  <c r="B15" i="51"/>
  <c r="C15" i="51"/>
  <c r="B16" i="51"/>
  <c r="C16" i="51"/>
  <c r="B17" i="51"/>
  <c r="C17" i="51"/>
  <c r="B18" i="51"/>
  <c r="C18" i="51"/>
  <c r="B19" i="51"/>
  <c r="C19" i="51"/>
  <c r="B20" i="51"/>
  <c r="C20" i="51"/>
  <c r="B21" i="51"/>
  <c r="C21" i="51"/>
  <c r="B22" i="51"/>
  <c r="C22" i="51"/>
  <c r="B23" i="51"/>
  <c r="C23" i="51"/>
  <c r="B24" i="51"/>
  <c r="C24" i="51"/>
  <c r="B25" i="51"/>
  <c r="C25" i="51"/>
  <c r="B26" i="51"/>
  <c r="C26" i="51"/>
  <c r="B27" i="51"/>
  <c r="C27" i="51"/>
  <c r="B28" i="51"/>
  <c r="C28" i="51"/>
  <c r="B29" i="51"/>
  <c r="C29" i="51"/>
  <c r="B30" i="51"/>
  <c r="C30" i="51"/>
  <c r="B31" i="51"/>
  <c r="C31" i="51"/>
  <c r="B32" i="51"/>
  <c r="C32" i="51"/>
  <c r="B33" i="51"/>
  <c r="C33" i="51"/>
  <c r="B34" i="51"/>
  <c r="C34" i="51"/>
  <c r="B35" i="51"/>
  <c r="C35" i="51"/>
  <c r="B36" i="51"/>
  <c r="C36" i="51"/>
  <c r="B37" i="51"/>
  <c r="C37" i="51"/>
  <c r="B38" i="51"/>
  <c r="C38" i="51"/>
  <c r="C39" i="51"/>
  <c r="G40" i="50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37" i="50"/>
  <c r="F38" i="50"/>
  <c r="F39" i="50"/>
  <c r="F40" i="50"/>
  <c r="B9" i="50"/>
  <c r="C9" i="50"/>
  <c r="B10" i="50"/>
  <c r="C10" i="50"/>
  <c r="B11" i="50"/>
  <c r="C11" i="50"/>
  <c r="B12" i="50"/>
  <c r="C12" i="50"/>
  <c r="B13" i="50"/>
  <c r="C13" i="50"/>
  <c r="B14" i="50"/>
  <c r="C14" i="50"/>
  <c r="B15" i="50"/>
  <c r="C15" i="50"/>
  <c r="B16" i="50"/>
  <c r="C16" i="50"/>
  <c r="B17" i="50"/>
  <c r="C17" i="50"/>
  <c r="B18" i="50"/>
  <c r="C18" i="50"/>
  <c r="B19" i="50"/>
  <c r="C19" i="50"/>
  <c r="B20" i="50"/>
  <c r="C20" i="50"/>
  <c r="B21" i="50"/>
  <c r="C21" i="50"/>
  <c r="B22" i="50"/>
  <c r="C22" i="50"/>
  <c r="B23" i="50"/>
  <c r="C23" i="50"/>
  <c r="B24" i="50"/>
  <c r="C24" i="50"/>
  <c r="B25" i="50"/>
  <c r="C25" i="50"/>
  <c r="B26" i="50"/>
  <c r="C26" i="50"/>
  <c r="B27" i="50"/>
  <c r="C27" i="50"/>
  <c r="B28" i="50"/>
  <c r="C28" i="50"/>
  <c r="B29" i="50"/>
  <c r="C29" i="50"/>
  <c r="B30" i="50"/>
  <c r="C30" i="50"/>
  <c r="B31" i="50"/>
  <c r="C31" i="50"/>
  <c r="B32" i="50"/>
  <c r="C32" i="50"/>
  <c r="B33" i="50"/>
  <c r="C33" i="50"/>
  <c r="B34" i="50"/>
  <c r="C34" i="50"/>
  <c r="B35" i="50"/>
  <c r="C35" i="50"/>
  <c r="B36" i="50"/>
  <c r="C36" i="50"/>
  <c r="B37" i="50"/>
  <c r="C37" i="50"/>
  <c r="B38" i="50"/>
  <c r="C38" i="50"/>
  <c r="B39" i="50"/>
  <c r="C39" i="50"/>
  <c r="C40" i="50"/>
  <c r="G40" i="49"/>
  <c r="F9" i="49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40" i="49"/>
  <c r="B9" i="49"/>
  <c r="C9" i="49"/>
  <c r="B10" i="49"/>
  <c r="C10" i="49"/>
  <c r="B11" i="49"/>
  <c r="C11" i="49"/>
  <c r="B12" i="49"/>
  <c r="C12" i="49"/>
  <c r="B13" i="49"/>
  <c r="C13" i="49"/>
  <c r="B14" i="49"/>
  <c r="C14" i="49"/>
  <c r="B15" i="49"/>
  <c r="C15" i="49"/>
  <c r="B16" i="49"/>
  <c r="C16" i="49"/>
  <c r="B17" i="49"/>
  <c r="C17" i="49"/>
  <c r="B18" i="49"/>
  <c r="C18" i="49"/>
  <c r="B19" i="49"/>
  <c r="C19" i="49"/>
  <c r="B20" i="49"/>
  <c r="C20" i="49"/>
  <c r="B21" i="49"/>
  <c r="C21" i="49"/>
  <c r="B22" i="49"/>
  <c r="C22" i="49"/>
  <c r="B23" i="49"/>
  <c r="C23" i="49"/>
  <c r="B24" i="49"/>
  <c r="C24" i="49"/>
  <c r="B25" i="49"/>
  <c r="C25" i="49"/>
  <c r="B26" i="49"/>
  <c r="C26" i="49"/>
  <c r="B27" i="49"/>
  <c r="C27" i="49"/>
  <c r="B28" i="49"/>
  <c r="C28" i="49"/>
  <c r="B29" i="49"/>
  <c r="C29" i="49"/>
  <c r="B30" i="49"/>
  <c r="C30" i="49"/>
  <c r="B31" i="49"/>
  <c r="C31" i="49"/>
  <c r="B32" i="49"/>
  <c r="C32" i="49"/>
  <c r="B33" i="49"/>
  <c r="C33" i="49"/>
  <c r="B34" i="49"/>
  <c r="C34" i="49"/>
  <c r="B35" i="49"/>
  <c r="C35" i="49"/>
  <c r="B36" i="49"/>
  <c r="C36" i="49"/>
  <c r="B37" i="49"/>
  <c r="C37" i="49"/>
  <c r="B38" i="49"/>
  <c r="C38" i="49"/>
  <c r="B39" i="49"/>
  <c r="C39" i="49"/>
  <c r="C40" i="49"/>
  <c r="G39" i="48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B9" i="48"/>
  <c r="C9" i="48"/>
  <c r="B10" i="48"/>
  <c r="C10" i="48"/>
  <c r="B11" i="48"/>
  <c r="C11" i="48"/>
  <c r="B12" i="48"/>
  <c r="C12" i="48"/>
  <c r="B13" i="48"/>
  <c r="C13" i="48"/>
  <c r="B14" i="48"/>
  <c r="C14" i="48"/>
  <c r="B15" i="48"/>
  <c r="C15" i="48"/>
  <c r="B16" i="48"/>
  <c r="C16" i="48"/>
  <c r="B17" i="48"/>
  <c r="C17" i="48"/>
  <c r="B18" i="48"/>
  <c r="C18" i="48"/>
  <c r="B19" i="48"/>
  <c r="C19" i="48"/>
  <c r="B20" i="48"/>
  <c r="C20" i="48"/>
  <c r="B21" i="48"/>
  <c r="C21" i="48"/>
  <c r="B22" i="48"/>
  <c r="C22" i="48"/>
  <c r="B23" i="48"/>
  <c r="C23" i="48"/>
  <c r="B24" i="48"/>
  <c r="C24" i="48"/>
  <c r="B25" i="48"/>
  <c r="C25" i="48"/>
  <c r="B26" i="48"/>
  <c r="C26" i="48"/>
  <c r="B27" i="48"/>
  <c r="C27" i="48"/>
  <c r="B28" i="48"/>
  <c r="C28" i="48"/>
  <c r="B29" i="48"/>
  <c r="C29" i="48"/>
  <c r="B30" i="48"/>
  <c r="C30" i="48"/>
  <c r="B31" i="48"/>
  <c r="C31" i="48"/>
  <c r="B32" i="48"/>
  <c r="C32" i="48"/>
  <c r="B33" i="48"/>
  <c r="C33" i="48"/>
  <c r="B34" i="48"/>
  <c r="C34" i="48"/>
  <c r="B35" i="48"/>
  <c r="C35" i="48"/>
  <c r="B36" i="48"/>
  <c r="C36" i="48"/>
  <c r="B37" i="48"/>
  <c r="C37" i="48"/>
  <c r="B38" i="48"/>
  <c r="C38" i="48"/>
  <c r="C39" i="48"/>
  <c r="F9" i="47"/>
  <c r="G40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B9" i="47"/>
  <c r="C9" i="47"/>
  <c r="B10" i="47"/>
  <c r="C10" i="47"/>
  <c r="B11" i="47"/>
  <c r="C11" i="47"/>
  <c r="B12" i="47"/>
  <c r="C12" i="47"/>
  <c r="B13" i="47"/>
  <c r="C13" i="47"/>
  <c r="B14" i="47"/>
  <c r="C14" i="47"/>
  <c r="B15" i="47"/>
  <c r="C15" i="47"/>
  <c r="B16" i="47"/>
  <c r="C16" i="47"/>
  <c r="B17" i="47"/>
  <c r="C17" i="47"/>
  <c r="B18" i="47"/>
  <c r="C18" i="47"/>
  <c r="B19" i="47"/>
  <c r="C19" i="47"/>
  <c r="B20" i="47"/>
  <c r="C20" i="47"/>
  <c r="B21" i="47"/>
  <c r="C21" i="47"/>
  <c r="B22" i="47"/>
  <c r="C22" i="47"/>
  <c r="B23" i="47"/>
  <c r="C23" i="47"/>
  <c r="B24" i="47"/>
  <c r="C24" i="47"/>
  <c r="B25" i="47"/>
  <c r="C25" i="47"/>
  <c r="B26" i="47"/>
  <c r="C26" i="47"/>
  <c r="B27" i="47"/>
  <c r="C27" i="47"/>
  <c r="B28" i="47"/>
  <c r="C28" i="47"/>
  <c r="B29" i="47"/>
  <c r="C29" i="47"/>
  <c r="B30" i="47"/>
  <c r="C30" i="47"/>
  <c r="B31" i="47"/>
  <c r="C31" i="47"/>
  <c r="B32" i="47"/>
  <c r="C32" i="47"/>
  <c r="B33" i="47"/>
  <c r="C33" i="47"/>
  <c r="B34" i="47"/>
  <c r="C34" i="47"/>
  <c r="B35" i="47"/>
  <c r="C35" i="47"/>
  <c r="B36" i="47"/>
  <c r="C36" i="47"/>
  <c r="B37" i="47"/>
  <c r="C37" i="47"/>
  <c r="B38" i="47"/>
  <c r="C38" i="47"/>
  <c r="B39" i="47"/>
  <c r="C39" i="47"/>
  <c r="C40" i="47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32" i="46"/>
  <c r="F33" i="46"/>
  <c r="F34" i="46"/>
  <c r="F35" i="46"/>
  <c r="F36" i="46"/>
  <c r="F37" i="46"/>
  <c r="F38" i="46"/>
  <c r="F9" i="46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9" i="45"/>
  <c r="F10" i="20"/>
  <c r="F11" i="20"/>
  <c r="F12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9" i="44"/>
  <c r="G39" i="46"/>
  <c r="F39" i="46"/>
  <c r="B9" i="46"/>
  <c r="C9" i="46"/>
  <c r="B10" i="46"/>
  <c r="C10" i="46"/>
  <c r="B11" i="46"/>
  <c r="C11" i="46"/>
  <c r="B12" i="46"/>
  <c r="C12" i="46"/>
  <c r="B13" i="46"/>
  <c r="C13" i="46"/>
  <c r="B14" i="46"/>
  <c r="C14" i="46"/>
  <c r="B15" i="46"/>
  <c r="C15" i="46"/>
  <c r="B16" i="46"/>
  <c r="C16" i="46"/>
  <c r="B17" i="46"/>
  <c r="C17" i="46"/>
  <c r="B18" i="46"/>
  <c r="C18" i="46"/>
  <c r="B19" i="46"/>
  <c r="C19" i="46"/>
  <c r="B20" i="46"/>
  <c r="C20" i="46"/>
  <c r="B21" i="46"/>
  <c r="C21" i="46"/>
  <c r="B22" i="46"/>
  <c r="C22" i="46"/>
  <c r="B23" i="46"/>
  <c r="C23" i="46"/>
  <c r="B24" i="46"/>
  <c r="C24" i="46"/>
  <c r="B25" i="46"/>
  <c r="C25" i="46"/>
  <c r="B26" i="46"/>
  <c r="C26" i="46"/>
  <c r="B27" i="46"/>
  <c r="C27" i="46"/>
  <c r="B28" i="46"/>
  <c r="C28" i="46"/>
  <c r="B29" i="46"/>
  <c r="C29" i="46"/>
  <c r="B30" i="46"/>
  <c r="C30" i="46"/>
  <c r="B31" i="46"/>
  <c r="C31" i="46"/>
  <c r="B32" i="46"/>
  <c r="C32" i="46"/>
  <c r="B33" i="46"/>
  <c r="C33" i="46"/>
  <c r="B34" i="46"/>
  <c r="C34" i="46"/>
  <c r="B35" i="46"/>
  <c r="C35" i="46"/>
  <c r="B36" i="46"/>
  <c r="C36" i="46"/>
  <c r="B37" i="46"/>
  <c r="C37" i="46"/>
  <c r="B38" i="46"/>
  <c r="C38" i="46"/>
  <c r="C39" i="46"/>
  <c r="B9" i="45"/>
  <c r="C9" i="45"/>
  <c r="B10" i="45"/>
  <c r="C10" i="45"/>
  <c r="B11" i="45"/>
  <c r="C11" i="45"/>
  <c r="B12" i="45"/>
  <c r="C12" i="45"/>
  <c r="B13" i="45"/>
  <c r="C13" i="45"/>
  <c r="B14" i="45"/>
  <c r="C14" i="45"/>
  <c r="B15" i="45"/>
  <c r="C15" i="45"/>
  <c r="B16" i="45"/>
  <c r="C16" i="45"/>
  <c r="B17" i="45"/>
  <c r="C17" i="45"/>
  <c r="B18" i="45"/>
  <c r="C18" i="45"/>
  <c r="B19" i="45"/>
  <c r="C19" i="45"/>
  <c r="B20" i="45"/>
  <c r="C20" i="45"/>
  <c r="B21" i="45"/>
  <c r="C21" i="45"/>
  <c r="B22" i="45"/>
  <c r="C22" i="45"/>
  <c r="B23" i="45"/>
  <c r="C23" i="45"/>
  <c r="B24" i="45"/>
  <c r="C24" i="45"/>
  <c r="B25" i="45"/>
  <c r="C25" i="45"/>
  <c r="B26" i="45"/>
  <c r="C26" i="45"/>
  <c r="B27" i="45"/>
  <c r="C27" i="45"/>
  <c r="B28" i="45"/>
  <c r="C28" i="45"/>
  <c r="B29" i="45"/>
  <c r="C29" i="45"/>
  <c r="B30" i="45"/>
  <c r="C30" i="45"/>
  <c r="B31" i="45"/>
  <c r="C31" i="45"/>
  <c r="B32" i="45"/>
  <c r="C32" i="45"/>
  <c r="B33" i="45"/>
  <c r="C33" i="45"/>
  <c r="B34" i="45"/>
  <c r="C34" i="45"/>
  <c r="B35" i="45"/>
  <c r="C35" i="45"/>
  <c r="B36" i="45"/>
  <c r="C36" i="45"/>
  <c r="B37" i="45"/>
  <c r="C37" i="45"/>
  <c r="B38" i="45"/>
  <c r="C38" i="45"/>
  <c r="B39" i="45"/>
  <c r="C39" i="45"/>
  <c r="C40" i="45"/>
  <c r="G40" i="45"/>
  <c r="F40" i="45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10" i="44"/>
  <c r="G37" i="44"/>
  <c r="F37" i="44"/>
  <c r="E37" i="44"/>
  <c r="D37" i="44"/>
  <c r="B9" i="44"/>
  <c r="C9" i="44"/>
  <c r="B10" i="44"/>
  <c r="C10" i="44"/>
  <c r="B11" i="44"/>
  <c r="C11" i="44"/>
  <c r="B12" i="44"/>
  <c r="C12" i="44"/>
  <c r="B13" i="44"/>
  <c r="C13" i="44"/>
  <c r="B14" i="44"/>
  <c r="C14" i="44"/>
  <c r="B15" i="44"/>
  <c r="C15" i="44"/>
  <c r="B16" i="44"/>
  <c r="C16" i="44"/>
  <c r="B17" i="44"/>
  <c r="C17" i="44"/>
  <c r="B18" i="44"/>
  <c r="C18" i="44"/>
  <c r="B19" i="44"/>
  <c r="C19" i="44"/>
  <c r="B20" i="44"/>
  <c r="C20" i="44"/>
  <c r="B21" i="44"/>
  <c r="C21" i="44"/>
  <c r="B22" i="44"/>
  <c r="C22" i="44"/>
  <c r="B23" i="44"/>
  <c r="C23" i="44"/>
  <c r="B24" i="44"/>
  <c r="C24" i="44"/>
  <c r="B25" i="44"/>
  <c r="C25" i="44"/>
  <c r="B26" i="44"/>
  <c r="C26" i="44"/>
  <c r="B27" i="44"/>
  <c r="C27" i="44"/>
  <c r="B28" i="44"/>
  <c r="C28" i="44"/>
  <c r="B29" i="44"/>
  <c r="C29" i="44"/>
  <c r="B30" i="44"/>
  <c r="C30" i="44"/>
  <c r="B31" i="44"/>
  <c r="C31" i="44"/>
  <c r="B32" i="44"/>
  <c r="C32" i="44"/>
  <c r="B33" i="44"/>
  <c r="C33" i="44"/>
  <c r="B34" i="44"/>
  <c r="C34" i="44"/>
  <c r="B35" i="44"/>
  <c r="C35" i="44"/>
  <c r="B36" i="44"/>
  <c r="C36" i="44"/>
  <c r="C37" i="44"/>
  <c r="B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C9" i="20"/>
  <c r="C4" i="32"/>
  <c r="J3" i="32"/>
  <c r="J4" i="32"/>
  <c r="J5" i="32"/>
  <c r="J7" i="32"/>
  <c r="J8" i="32"/>
  <c r="J9" i="32"/>
  <c r="J10" i="32"/>
  <c r="J11" i="32"/>
  <c r="J12" i="32"/>
  <c r="J13" i="32"/>
  <c r="J14" i="32"/>
  <c r="C14" i="32"/>
  <c r="C6" i="32"/>
  <c r="C5" i="32"/>
  <c r="C7" i="32"/>
  <c r="C8" i="32"/>
  <c r="C9" i="32"/>
  <c r="C10" i="32"/>
  <c r="C11" i="32"/>
  <c r="C12" i="32"/>
  <c r="C13" i="32"/>
  <c r="A1" i="17"/>
  <c r="G40" i="20"/>
  <c r="F40" i="20"/>
  <c r="C40" i="20"/>
  <c r="K23" i="17"/>
  <c r="K22" i="17"/>
  <c r="K21" i="17"/>
  <c r="K20" i="17"/>
  <c r="K19" i="17"/>
  <c r="K18" i="17"/>
  <c r="G40" i="15"/>
  <c r="F40" i="15"/>
  <c r="C40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</calcChain>
</file>

<file path=xl/sharedStrings.xml><?xml version="1.0" encoding="utf-8"?>
<sst xmlns="http://schemas.openxmlformats.org/spreadsheetml/2006/main" count="420" uniqueCount="168">
  <si>
    <t>Datum</t>
  </si>
  <si>
    <t>Gesamt</t>
  </si>
  <si>
    <t>Die Richtigkeit der Eintragung bestätige ich</t>
  </si>
  <si>
    <t>Ort, Datum</t>
  </si>
  <si>
    <t>Name, Vorname (Arbeitnehmer)</t>
  </si>
  <si>
    <t>Firma/Firmenstempel</t>
  </si>
  <si>
    <t>Unterschrift Arbeitnehmer</t>
  </si>
  <si>
    <t>Tag</t>
  </si>
  <si>
    <t>SOLL</t>
  </si>
  <si>
    <t>Krank</t>
  </si>
  <si>
    <t>IST  Zeitstunden</t>
  </si>
  <si>
    <t>Beispiel Monatsstundennachweis</t>
  </si>
  <si>
    <t>Personaldaten</t>
  </si>
  <si>
    <t>Nr.</t>
  </si>
  <si>
    <t>Vorname</t>
  </si>
  <si>
    <t>Nachname</t>
  </si>
  <si>
    <t>E-Mail-Adresse</t>
  </si>
  <si>
    <t>Urlaubsanspruch</t>
  </si>
  <si>
    <t>Resturlaub</t>
  </si>
  <si>
    <t>Team</t>
  </si>
  <si>
    <t>Sina</t>
  </si>
  <si>
    <t>Horn</t>
  </si>
  <si>
    <t>sh@email.com</t>
  </si>
  <si>
    <t>Team A</t>
  </si>
  <si>
    <t>Yasemin</t>
  </si>
  <si>
    <t>Dönmez</t>
  </si>
  <si>
    <t>yd@email.com</t>
  </si>
  <si>
    <t>Dorothee</t>
  </si>
  <si>
    <t>Thiel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</si>
  <si>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</si>
  <si>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</si>
  <si>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</si>
  <si>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</si>
  <si>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</si>
  <si>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</si>
  <si>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</si>
  <si>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</si>
  <si>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</si>
  <si>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</si>
  <si>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</si>
  <si>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</si>
  <si>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dt@email.com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</si>
  <si>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</si>
  <si>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</si>
  <si>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</si>
  <si>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</si>
  <si>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</si>
  <si>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</si>
  <si>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</si>
  <si>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</si>
  <si>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</si>
  <si>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Michaella</t>
  </si>
  <si>
    <t>Keeves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</si>
  <si>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</si>
  <si>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</si>
  <si>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</si>
  <si>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</si>
  <si>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</si>
  <si>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</si>
  <si>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</si>
  <si>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</si>
  <si>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</si>
  <si>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</si>
  <si>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</si>
  <si>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</si>
  <si>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</si>
  <si>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</si>
  <si>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</si>
  <si>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</si>
  <si>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</si>
  <si>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</si>
  <si>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</si>
  <si>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</si>
  <si>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</si>
  <si>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</si>
  <si>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</si>
  <si>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</si>
  <si>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</si>
  <si>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</si>
  <si>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</si>
  <si>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</si>
  <si>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</si>
  <si>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</si>
  <si>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</si>
  <si>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</si>
  <si>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</si>
  <si>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</si>
  <si>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</si>
  <si>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x</t>
  </si>
  <si>
    <t>Karfreitag</t>
  </si>
  <si>
    <t>Sonderurlaub</t>
  </si>
  <si>
    <t>S</t>
  </si>
  <si>
    <t>Frauentag</t>
  </si>
  <si>
    <t>Ostermontag</t>
  </si>
  <si>
    <t>Ostersonntag</t>
  </si>
  <si>
    <t>K</t>
  </si>
  <si>
    <t>Fronleichnam</t>
  </si>
  <si>
    <t>Christi Himmelfahrt</t>
  </si>
  <si>
    <t>Pfingstmontag</t>
  </si>
  <si>
    <t>Reformationstag</t>
  </si>
  <si>
    <t>Tag der Deutschen Einheit</t>
  </si>
  <si>
    <t>Allerheiligen</t>
  </si>
  <si>
    <t>1.Weihnachtsfeiertag</t>
  </si>
  <si>
    <t>Kalenderjahr</t>
  </si>
  <si>
    <t>Firmenname</t>
  </si>
  <si>
    <t>Buß- u. Bettag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</si>
  <si>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</si>
  <si>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</si>
  <si>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</si>
  <si>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</si>
  <si>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</si>
  <si>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</si>
  <si>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</si>
  <si>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</si>
  <si>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</si>
  <si>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</si>
  <si>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</si>
  <si>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</si>
  <si>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</si>
  <si>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</si>
  <si>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</si>
  <si>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</si>
  <si>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</si>
  <si>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</si>
  <si>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Mariä Aufnahme i. d. Himmel</t>
  </si>
  <si>
    <t>Personaldaten eintragen</t>
  </si>
  <si>
    <t>Personalnummer</t>
  </si>
  <si>
    <t>Name und Vorname</t>
  </si>
  <si>
    <t>E-Mail Adresse</t>
  </si>
  <si>
    <t xml:space="preserve">Urlaubsanspruch </t>
  </si>
  <si>
    <t>Wochenarbeitszeit</t>
  </si>
  <si>
    <t>dm@email.com</t>
  </si>
  <si>
    <t>mk@email.com</t>
  </si>
  <si>
    <t>MO</t>
  </si>
  <si>
    <t>DI</t>
  </si>
  <si>
    <t>MI</t>
  </si>
  <si>
    <t>DO</t>
  </si>
  <si>
    <t>FR</t>
  </si>
  <si>
    <t>SA</t>
  </si>
  <si>
    <t>SO</t>
  </si>
  <si>
    <t>Arbeitstage</t>
  </si>
  <si>
    <t>Stunden/Woche</t>
  </si>
  <si>
    <t>Feiertage</t>
  </si>
  <si>
    <t>Die nationalen Feiertage wurden bereits eingetragen.</t>
  </si>
  <si>
    <t>Eine Übersicht der Feiertage finden Sie im Tabellenblatt Feiertage</t>
  </si>
  <si>
    <t>Stunden in die Monatsblätter eintragen</t>
  </si>
  <si>
    <t>Ist-Spalte ausfüllen - wie viele Stunden wurden täglich gearbeitet?</t>
  </si>
  <si>
    <t>Soll-Spalte ausfüllen - vertraglich vereinbarte Soll-Arbeitszeit pro Tag</t>
  </si>
  <si>
    <t>Krankentage und andere Abwesenheiten eintragen</t>
  </si>
  <si>
    <t>Unterschrift und Datum einfügen</t>
  </si>
  <si>
    <t>Tag der Arbeit</t>
  </si>
  <si>
    <t>Musterfirma</t>
  </si>
  <si>
    <t>Pausenanfang</t>
  </si>
  <si>
    <t>Pausenende</t>
  </si>
  <si>
    <t>Pause</t>
  </si>
  <si>
    <t>Die Feiertage müssen Sie nachtragen.</t>
  </si>
  <si>
    <t>Monatsstundennachweis für Januar 2026</t>
  </si>
  <si>
    <t>Monatsstundennachweis für Februar 2026</t>
  </si>
  <si>
    <t>Monatsstundennachweis für März 2026</t>
  </si>
  <si>
    <t>Monatsstundennachweis für April 2026</t>
  </si>
  <si>
    <t>Monatsstundennachweis für Mai 2026</t>
  </si>
  <si>
    <t>Monatsstundennachweis für Juni 2026</t>
  </si>
  <si>
    <t>Monatsstundennachweis für Juli 2026</t>
  </si>
  <si>
    <t>Monatsstundennachweis für August 2026</t>
  </si>
  <si>
    <t>Monatsstundennachweis für September 2026</t>
  </si>
  <si>
    <t>Monatsstundennachweis für Oktober 2026</t>
  </si>
  <si>
    <t>Monatsstundennachweis für November 2026</t>
  </si>
  <si>
    <t>Monatsstundennachweis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</si>
</sst>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m\ yyyy"/>
    <numFmt numFmtId="165" formatCode="d/"/>
    <numFmt numFmtId="166" formatCode="ddd"/>
    <numFmt numFmtId="167" formatCode="d"/>
    <numFmt numFmtId="168" formatCode="mmmm"/>
    <numFmt numFmtId="169" formatCode="h:mm;@"/>
  </numFmts>
  <fonts count="32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11"/>
      <color rgb="FF9C6500"/>
      <name val="Calibri"/>
      <family val="2"/>
      <scheme val="minor"/>
    </font>
    <font>
      <b/>
      <sz val="8"/>
      <color theme="0"/>
      <name val="Adelle Regula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sz val="8"/>
      <color theme="0"/>
      <name val="Roboto Condensed"/>
    </font>
    <font>
      <b/>
      <sz val="22"/>
      <color rgb="FF2596BE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0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2596BE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/>
      <diagonal/>
    </border>
    <border>
      <left/>
      <right style="thin">
        <color rgb="FF196681"/>
      </right>
      <top style="thin">
        <color rgb="FF196681"/>
      </top>
      <bottom/>
      <diagonal/>
    </border>
    <border>
      <left style="thin">
        <color rgb="FF196681"/>
      </left>
      <right/>
      <top style="thin">
        <color rgb="FF196681"/>
      </top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8" fillId="0" borderId="0"/>
  </cellStyleXfs>
  <cellXfs count="18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2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4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5" fontId="9" fillId="3" borderId="1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6" fontId="6" fillId="3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13" fillId="6" borderId="1" xfId="7" applyFill="1" applyBorder="1" applyAlignment="1">
      <alignment horizontal="center" vertical="center"/>
    </xf>
    <xf numFmtId="0" fontId="15" fillId="10" borderId="1" xfId="7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0" fontId="26" fillId="0" borderId="0" xfId="0" applyFont="1"/>
    <xf numFmtId="0" fontId="26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vertical="center" wrapText="1"/>
    </xf>
    <xf numFmtId="2" fontId="1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Continuous" vertical="top"/>
    </xf>
    <xf numFmtId="2" fontId="3" fillId="3" borderId="21" xfId="0" applyNumberFormat="1" applyFont="1" applyFill="1" applyBorder="1" applyAlignment="1">
      <alignment horizontal="center" vertical="center" textRotation="90"/>
    </xf>
    <xf numFmtId="2" fontId="4" fillId="3" borderId="21" xfId="0" applyNumberFormat="1" applyFont="1" applyFill="1" applyBorder="1" applyAlignment="1">
      <alignment horizontal="center" vertical="center" textRotation="90"/>
    </xf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6" xfId="0" applyNumberFormat="1" applyFont="1" applyBorder="1"/>
    <xf numFmtId="2" fontId="3" fillId="0" borderId="6" xfId="0" applyNumberFormat="1" applyFont="1" applyBorder="1" applyAlignment="1">
      <alignment horizontal="centerContinuous" vertical="top"/>
    </xf>
    <xf numFmtId="2" fontId="3" fillId="0" borderId="0" xfId="0" applyNumberFormat="1" applyFont="1" applyBorder="1" applyAlignment="1">
      <alignment horizontal="centerContinuous" vertical="top"/>
    </xf>
    <xf numFmtId="2" fontId="3" fillId="0" borderId="0" xfId="0" applyNumberFormat="1" applyFont="1" applyAlignment="1"/>
    <xf numFmtId="0" fontId="25" fillId="11" borderId="0" xfId="8" applyFont="1" applyFill="1" applyAlignment="1">
      <alignment horizontal="left" vertical="center"/>
    </xf>
    <xf numFmtId="0" fontId="27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/>
    </xf>
    <xf numFmtId="0" fontId="0" fillId="11" borderId="0" xfId="0" applyFill="1"/>
    <xf numFmtId="0" fontId="0" fillId="11" borderId="0" xfId="0" applyFill="1" applyProtection="1">
      <protection locked="0"/>
    </xf>
    <xf numFmtId="0" fontId="19" fillId="11" borderId="0" xfId="8" applyFont="1" applyFill="1" applyAlignment="1">
      <alignment vertical="center"/>
    </xf>
    <xf numFmtId="0" fontId="21" fillId="11" borderId="0" xfId="8" applyFont="1" applyFill="1" applyAlignment="1">
      <alignment vertical="center"/>
    </xf>
    <xf numFmtId="0" fontId="15" fillId="11" borderId="0" xfId="0" applyFont="1" applyFill="1" applyAlignment="1" applyProtection="1">
      <alignment horizontal="center" vertical="center"/>
      <protection locked="0"/>
    </xf>
    <xf numFmtId="0" fontId="15" fillId="11" borderId="0" xfId="0" applyFont="1" applyFill="1" applyAlignment="1">
      <alignment horizontal="center" vertical="center"/>
    </xf>
    <xf numFmtId="1" fontId="16" fillId="11" borderId="0" xfId="0" applyNumberFormat="1" applyFont="1" applyFill="1" applyAlignment="1">
      <alignment horizontal="center"/>
    </xf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1" fontId="16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167" fontId="17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15" fillId="12" borderId="0" xfId="0" applyFont="1" applyFill="1" applyAlignment="1">
      <alignment horizontal="left" vertical="center" indent="1"/>
    </xf>
    <xf numFmtId="0" fontId="15" fillId="12" borderId="0" xfId="0" applyFont="1" applyFill="1" applyAlignment="1">
      <alignment horizontal="center" vertical="center"/>
    </xf>
    <xf numFmtId="14" fontId="16" fillId="13" borderId="34" xfId="0" applyNumberFormat="1" applyFont="1" applyFill="1" applyBorder="1" applyAlignment="1">
      <alignment horizontal="left" vertical="center" indent="1" shrinkToFit="1"/>
    </xf>
    <xf numFmtId="1" fontId="16" fillId="13" borderId="34" xfId="0" applyNumberFormat="1" applyFont="1" applyFill="1" applyBorder="1" applyAlignment="1">
      <alignment horizontal="center" vertical="center"/>
    </xf>
    <xf numFmtId="1" fontId="16" fillId="13" borderId="34" xfId="0" applyNumberFormat="1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left" vertical="center" indent="1" shrinkToFit="1"/>
    </xf>
    <xf numFmtId="167" fontId="29" fillId="8" borderId="0" xfId="0" applyNumberFormat="1" applyFont="1" applyFill="1" applyAlignment="1" applyProtection="1">
      <alignment vertical="center"/>
      <protection locked="0"/>
    </xf>
    <xf numFmtId="0" fontId="15" fillId="11" borderId="0" xfId="0" applyFont="1" applyFill="1" applyAlignment="1" applyProtection="1">
      <alignment vertical="center"/>
      <protection locked="0"/>
    </xf>
    <xf numFmtId="0" fontId="30" fillId="11" borderId="0" xfId="0" applyFont="1" applyFill="1" applyProtection="1">
      <protection hidden="1"/>
    </xf>
    <xf numFmtId="14" fontId="15" fillId="12" borderId="0" xfId="0" applyNumberFormat="1" applyFont="1" applyFill="1" applyAlignment="1">
      <alignment horizontal="left" vertical="center" indent="1"/>
    </xf>
    <xf numFmtId="168" fontId="30" fillId="11" borderId="0" xfId="0" applyNumberFormat="1" applyFont="1" applyFill="1" applyProtection="1">
      <protection hidden="1"/>
    </xf>
    <xf numFmtId="14" fontId="16" fillId="13" borderId="34" xfId="0" applyNumberFormat="1" applyFont="1" applyFill="1" applyBorder="1" applyAlignment="1">
      <alignment horizontal="left" vertical="center" indent="1"/>
    </xf>
    <xf numFmtId="14" fontId="16" fillId="13" borderId="34" xfId="0" applyNumberFormat="1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left" vertical="center" indent="1"/>
    </xf>
    <xf numFmtId="0" fontId="16" fillId="13" borderId="34" xfId="0" applyFont="1" applyFill="1" applyBorder="1" applyAlignment="1">
      <alignment horizontal="center" vertical="center"/>
    </xf>
    <xf numFmtId="14" fontId="16" fillId="13" borderId="36" xfId="0" applyNumberFormat="1" applyFont="1" applyFill="1" applyBorder="1" applyAlignment="1">
      <alignment horizontal="center" vertical="center"/>
    </xf>
    <xf numFmtId="14" fontId="16" fillId="13" borderId="38" xfId="0" applyNumberFormat="1" applyFont="1" applyFill="1" applyBorder="1" applyAlignment="1">
      <alignment horizontal="left" vertical="center"/>
    </xf>
    <xf numFmtId="14" fontId="30" fillId="11" borderId="0" xfId="0" applyNumberFormat="1" applyFont="1" applyFill="1"/>
    <xf numFmtId="14" fontId="16" fillId="11" borderId="0" xfId="0" applyNumberFormat="1" applyFont="1" applyFill="1" applyAlignment="1">
      <alignment horizontal="center"/>
    </xf>
    <xf numFmtId="0" fontId="30" fillId="11" borderId="0" xfId="0" applyFont="1" applyFill="1"/>
    <xf numFmtId="0" fontId="16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 vertical="center"/>
    </xf>
    <xf numFmtId="0" fontId="30" fillId="9" borderId="0" xfId="0" applyFont="1" applyFill="1"/>
    <xf numFmtId="0" fontId="30" fillId="8" borderId="0" xfId="0" applyFont="1" applyFill="1"/>
    <xf numFmtId="2" fontId="14" fillId="11" borderId="24" xfId="0" applyNumberFormat="1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 textRotation="90"/>
    </xf>
    <xf numFmtId="165" fontId="9" fillId="4" borderId="16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0" fontId="31" fillId="6" borderId="39" xfId="7" applyFont="1" applyFill="1" applyBorder="1" applyAlignment="1">
      <alignment horizontal="center" vertical="center"/>
    </xf>
    <xf numFmtId="2" fontId="14" fillId="11" borderId="40" xfId="0" applyNumberFormat="1" applyFont="1" applyFill="1" applyBorder="1" applyAlignment="1">
      <alignment horizontal="center" vertical="center"/>
    </xf>
    <xf numFmtId="2" fontId="31" fillId="6" borderId="39" xfId="7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left" vertical="center" indent="1"/>
    </xf>
    <xf numFmtId="1" fontId="16" fillId="11" borderId="38" xfId="0" applyNumberFormat="1" applyFont="1" applyFill="1" applyBorder="1" applyAlignment="1">
      <alignment horizontal="center" vertical="center"/>
    </xf>
    <xf numFmtId="14" fontId="16" fillId="13" borderId="37" xfId="0" applyNumberFormat="1" applyFont="1" applyFill="1" applyBorder="1" applyAlignment="1">
      <alignment horizontal="center" vertical="center"/>
    </xf>
    <xf numFmtId="168" fontId="30" fillId="11" borderId="0" xfId="0" applyNumberFormat="1" applyFont="1" applyFill="1" applyBorder="1" applyProtection="1">
      <protection hidden="1"/>
    </xf>
    <xf numFmtId="0" fontId="22" fillId="11" borderId="0" xfId="0" applyFont="1" applyFill="1" applyBorder="1"/>
    <xf numFmtId="0" fontId="0" fillId="11" borderId="0" xfId="0" applyFill="1" applyBorder="1"/>
    <xf numFmtId="0" fontId="15" fillId="11" borderId="0" xfId="0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vertical="center"/>
    </xf>
    <xf numFmtId="14" fontId="16" fillId="13" borderId="41" xfId="0" applyNumberFormat="1" applyFont="1" applyFill="1" applyBorder="1" applyAlignment="1">
      <alignment horizontal="left" vertical="center" indent="1"/>
    </xf>
    <xf numFmtId="14" fontId="16" fillId="13" borderId="42" xfId="0" applyNumberFormat="1" applyFont="1" applyFill="1" applyBorder="1" applyAlignment="1">
      <alignment horizontal="center" vertical="center"/>
    </xf>
    <xf numFmtId="14" fontId="16" fillId="13" borderId="41" xfId="0" applyNumberFormat="1" applyFont="1" applyFill="1" applyBorder="1" applyAlignment="1">
      <alignment horizontal="center" vertical="center"/>
    </xf>
    <xf numFmtId="14" fontId="16" fillId="13" borderId="43" xfId="0" applyNumberFormat="1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left" vertical="center" indent="1"/>
    </xf>
    <xf numFmtId="0" fontId="12" fillId="11" borderId="17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20" fontId="1" fillId="4" borderId="10" xfId="0" applyNumberFormat="1" applyFont="1" applyFill="1" applyBorder="1" applyAlignment="1">
      <alignment horizontal="center" vertical="center"/>
    </xf>
    <xf numFmtId="2" fontId="13" fillId="4" borderId="1" xfId="7" applyNumberFormat="1" applyFill="1" applyBorder="1" applyAlignment="1">
      <alignment horizontal="center" vertical="center"/>
    </xf>
    <xf numFmtId="169" fontId="1" fillId="0" borderId="0" xfId="0" applyNumberFormat="1" applyFont="1"/>
    <xf numFmtId="169" fontId="3" fillId="3" borderId="21" xfId="0" applyNumberFormat="1" applyFont="1" applyFill="1" applyBorder="1" applyAlignment="1">
      <alignment horizontal="center" vertical="center" textRotation="90"/>
    </xf>
    <xf numFmtId="169" fontId="1" fillId="3" borderId="23" xfId="0" applyNumberFormat="1" applyFont="1" applyFill="1" applyBorder="1" applyAlignment="1">
      <alignment horizontal="center" vertical="center"/>
    </xf>
    <xf numFmtId="169" fontId="1" fillId="3" borderId="1" xfId="0" applyNumberFormat="1" applyFont="1" applyFill="1" applyBorder="1" applyAlignment="1">
      <alignment horizontal="center" vertical="center"/>
    </xf>
    <xf numFmtId="169" fontId="1" fillId="6" borderId="23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9" fontId="1" fillId="7" borderId="1" xfId="0" applyNumberFormat="1" applyFont="1" applyFill="1" applyBorder="1" applyAlignment="1">
      <alignment horizontal="center" vertical="center"/>
    </xf>
    <xf numFmtId="169" fontId="1" fillId="3" borderId="22" xfId="0" applyNumberFormat="1" applyFont="1" applyFill="1" applyBorder="1" applyAlignment="1">
      <alignment horizontal="center" vertical="center"/>
    </xf>
    <xf numFmtId="169" fontId="1" fillId="3" borderId="10" xfId="0" applyNumberFormat="1" applyFont="1" applyFill="1" applyBorder="1" applyAlignment="1">
      <alignment horizontal="center" vertical="center"/>
    </xf>
    <xf numFmtId="169" fontId="1" fillId="0" borderId="23" xfId="0" applyNumberFormat="1" applyFont="1" applyFill="1" applyBorder="1" applyAlignment="1">
      <alignment horizontal="center" vertical="center"/>
    </xf>
    <xf numFmtId="169" fontId="1" fillId="0" borderId="23" xfId="0" applyNumberFormat="1" applyFont="1" applyBorder="1" applyAlignment="1">
      <alignment horizontal="center" vertical="center"/>
    </xf>
    <xf numFmtId="169" fontId="14" fillId="11" borderId="24" xfId="0" applyNumberFormat="1" applyFont="1" applyFill="1" applyBorder="1" applyAlignment="1">
      <alignment horizontal="center" vertical="center"/>
    </xf>
    <xf numFmtId="169" fontId="12" fillId="11" borderId="17" xfId="0" applyNumberFormat="1" applyFont="1" applyFill="1" applyBorder="1" applyAlignment="1">
      <alignment horizontal="center" vertical="center"/>
    </xf>
    <xf numFmtId="169" fontId="1" fillId="0" borderId="0" xfId="0" applyNumberFormat="1" applyFont="1" applyBorder="1"/>
    <xf numFmtId="169" fontId="1" fillId="0" borderId="2" xfId="0" applyNumberFormat="1" applyFont="1" applyBorder="1"/>
    <xf numFmtId="169" fontId="1" fillId="0" borderId="6" xfId="0" applyNumberFormat="1" applyFont="1" applyBorder="1"/>
    <xf numFmtId="169" fontId="3" fillId="0" borderId="6" xfId="0" applyNumberFormat="1" applyFont="1" applyBorder="1" applyAlignment="1">
      <alignment horizontal="centerContinuous" vertical="top"/>
    </xf>
    <xf numFmtId="169" fontId="3" fillId="0" borderId="0" xfId="0" applyNumberFormat="1" applyFont="1" applyBorder="1" applyAlignment="1">
      <alignment horizontal="centerContinuous" vertical="top"/>
    </xf>
    <xf numFmtId="169" fontId="3" fillId="0" borderId="0" xfId="0" applyNumberFormat="1" applyFont="1" applyAlignment="1"/>
    <xf numFmtId="167" fontId="17" fillId="8" borderId="0" xfId="0" applyNumberFormat="1" applyFont="1" applyFill="1" applyAlignment="1" applyProtection="1">
      <alignment horizontal="left" vertical="top"/>
      <protection locked="0"/>
    </xf>
    <xf numFmtId="167" fontId="17" fillId="4" borderId="0" xfId="0" applyNumberFormat="1" applyFont="1" applyFill="1" applyAlignment="1" applyProtection="1">
      <alignment horizontal="left" vertical="center"/>
      <protection locked="0"/>
    </xf>
    <xf numFmtId="0" fontId="19" fillId="11" borderId="0" xfId="8" applyFont="1" applyFill="1" applyAlignment="1">
      <alignment horizontal="center" vertical="center"/>
    </xf>
    <xf numFmtId="167" fontId="17" fillId="8" borderId="0" xfId="0" applyNumberFormat="1" applyFont="1" applyFill="1" applyAlignment="1" applyProtection="1">
      <alignment horizontal="right" vertical="center"/>
      <protection locked="0"/>
    </xf>
    <xf numFmtId="0" fontId="23" fillId="11" borderId="0" xfId="8" applyFont="1" applyFill="1" applyAlignment="1">
      <alignment horizontal="left" vertical="top" indent="3"/>
    </xf>
    <xf numFmtId="0" fontId="2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11" fillId="11" borderId="13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Neutral" xfId="7" builtinId="28"/>
    <cellStyle name="Standard" xfId="0" builtinId="0"/>
    <cellStyle name="Standard 2" xfId="8"/>
  </cellStyles>
  <dxfs count="1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353"/>
      <color rgb="FF9ED561"/>
      <color rgb="FF00D05E"/>
      <color rgb="FF2596BE"/>
      <color rgb="FF0078D2"/>
      <color rgb="FF086C9C"/>
      <color rgb="FF0A7FBA"/>
      <color rgb="FFEFEDDF"/>
      <color rgb="FF196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28988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99222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workbookViewId="0">
      <selection activeCell="C2" sqref="C2"/>
    </sheetView>
  </sheetViews>
  <sheetFormatPr baseColWidth="10" defaultRowHeight="23.25"/>
  <cols>
    <col min="1" max="1" width="2.5703125" style="58" customWidth="1"/>
    <col min="2" max="2" width="2.5703125" style="60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59"/>
  </cols>
  <sheetData>
    <row r="1" spans="1:46" s="47" customFormat="1" ht="45" customHeight="1">
      <c r="A1" s="163"/>
      <c r="B1" s="163"/>
      <c r="C1" s="163"/>
      <c r="D1" s="163"/>
      <c r="E1" s="163"/>
      <c r="F1" s="163"/>
      <c r="G1" s="163"/>
      <c r="H1" s="163"/>
      <c r="I1" s="46"/>
      <c r="J1" s="46"/>
    </row>
    <row r="2" spans="1:46" s="56" customFormat="1" ht="29.25" customHeight="1">
      <c r="A2" s="57"/>
      <c r="B2" s="59"/>
      <c r="C2" s="74" t="s">
        <v>125</v>
      </c>
      <c r="D2" s="74"/>
      <c r="E2" s="74"/>
      <c r="F2" s="74"/>
      <c r="G2" s="74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</row>
    <row r="3" spans="1:46" s="59" customFormat="1" ht="12" customHeight="1"/>
    <row r="4" spans="1:46" ht="24" customHeight="1">
      <c r="C4" s="75">
        <v>1</v>
      </c>
      <c r="D4" s="60"/>
      <c r="E4" s="76" t="s">
        <v>126</v>
      </c>
      <c r="F4" s="76"/>
      <c r="G4" s="76"/>
    </row>
    <row r="5" spans="1:46" ht="24" customHeight="1">
      <c r="C5" s="75">
        <v>2</v>
      </c>
      <c r="D5" s="60"/>
      <c r="E5" s="76" t="s">
        <v>127</v>
      </c>
      <c r="F5" s="76"/>
      <c r="G5" s="76"/>
    </row>
    <row r="6" spans="1:46" ht="24" customHeight="1">
      <c r="C6" s="75">
        <v>3</v>
      </c>
      <c r="D6" s="60"/>
      <c r="E6" s="76" t="s">
        <v>128</v>
      </c>
      <c r="F6" s="76"/>
      <c r="G6" s="76"/>
    </row>
    <row r="7" spans="1:46" ht="24" customHeight="1">
      <c r="C7" s="75">
        <v>4</v>
      </c>
      <c r="D7" s="60"/>
      <c r="E7" s="76" t="s">
        <v>129</v>
      </c>
      <c r="F7" s="76"/>
      <c r="G7" s="76"/>
    </row>
    <row r="8" spans="1:46" ht="24" customHeight="1">
      <c r="C8" s="75">
        <v>5</v>
      </c>
      <c r="D8" s="60"/>
      <c r="E8" s="76" t="s">
        <v>90</v>
      </c>
      <c r="F8" s="76"/>
      <c r="G8" s="76"/>
    </row>
    <row r="9" spans="1:46" ht="24" customHeight="1">
      <c r="C9" s="75">
        <v>6</v>
      </c>
      <c r="D9" s="60"/>
      <c r="E9" s="76" t="s">
        <v>18</v>
      </c>
      <c r="F9" s="76"/>
      <c r="G9" s="76"/>
    </row>
    <row r="10" spans="1:46" ht="24" customHeight="1">
      <c r="C10" s="75">
        <v>7</v>
      </c>
      <c r="D10" s="60"/>
      <c r="E10" s="76" t="s">
        <v>19</v>
      </c>
      <c r="F10" s="76"/>
      <c r="G10" s="76"/>
    </row>
    <row r="11" spans="1:46" ht="24" customHeight="1">
      <c r="C11" s="75">
        <v>8</v>
      </c>
      <c r="D11" s="60"/>
      <c r="E11" s="76" t="s">
        <v>130</v>
      </c>
      <c r="F11" s="76"/>
      <c r="G11" s="76"/>
    </row>
    <row r="12" spans="1:46" ht="24" customHeight="1">
      <c r="C12" s="75"/>
      <c r="D12" s="60"/>
      <c r="E12" s="76"/>
      <c r="F12" s="76"/>
      <c r="G12" s="76"/>
    </row>
    <row r="13" spans="1:46" s="59" customFormat="1" ht="21.75" customHeight="1"/>
    <row r="14" spans="1:46" s="56" customFormat="1" ht="29.25" customHeight="1">
      <c r="A14" s="57"/>
      <c r="B14" s="59"/>
      <c r="C14" s="74" t="s">
        <v>142</v>
      </c>
      <c r="D14" s="74"/>
      <c r="E14" s="74"/>
      <c r="F14" s="74"/>
      <c r="G14" s="74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</row>
    <row r="15" spans="1:46" s="59" customFormat="1" ht="12" customHeight="1"/>
    <row r="16" spans="1:46" ht="24" customHeight="1">
      <c r="C16" s="75">
        <v>1</v>
      </c>
      <c r="D16" s="60"/>
      <c r="E16" s="76" t="s">
        <v>143</v>
      </c>
      <c r="F16" s="76"/>
      <c r="G16" s="76"/>
    </row>
    <row r="17" spans="1:46" ht="24" customHeight="1">
      <c r="C17" s="75">
        <v>2</v>
      </c>
      <c r="D17" s="60"/>
      <c r="E17" s="76" t="s">
        <v>155</v>
      </c>
      <c r="F17" s="76"/>
      <c r="G17" s="76"/>
    </row>
    <row r="18" spans="1:46" ht="24" customHeight="1">
      <c r="C18" s="75">
        <v>3</v>
      </c>
      <c r="D18" s="60"/>
      <c r="E18" s="76" t="s">
        <v>144</v>
      </c>
      <c r="F18" s="76"/>
      <c r="G18" s="76"/>
    </row>
    <row r="19" spans="1:46" ht="24" customHeight="1">
      <c r="C19" s="75"/>
      <c r="D19" s="60"/>
      <c r="E19" s="76"/>
      <c r="F19" s="76"/>
      <c r="G19" s="76"/>
    </row>
    <row r="20" spans="1:46" s="61" customFormat="1">
      <c r="A20" s="58"/>
      <c r="B20" s="60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</row>
    <row r="21" spans="1:46" s="56" customFormat="1" ht="29.25" customHeight="1">
      <c r="A21" s="57"/>
      <c r="B21" s="59"/>
      <c r="C21" s="74" t="s">
        <v>145</v>
      </c>
      <c r="D21" s="74"/>
      <c r="E21" s="74"/>
      <c r="F21" s="74"/>
      <c r="G21" s="74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</row>
    <row r="22" spans="1:46" s="59" customFormat="1" ht="12" customHeight="1"/>
    <row r="23" spans="1:46" ht="24" customHeight="1">
      <c r="C23" s="75">
        <v>1</v>
      </c>
      <c r="D23" s="60"/>
      <c r="E23" s="76" t="s">
        <v>147</v>
      </c>
      <c r="F23" s="76"/>
      <c r="G23" s="76"/>
    </row>
    <row r="24" spans="1:46" ht="24" customHeight="1">
      <c r="C24" s="75">
        <v>2</v>
      </c>
      <c r="D24" s="60"/>
      <c r="E24" s="76" t="s">
        <v>146</v>
      </c>
      <c r="F24" s="76"/>
      <c r="G24" s="76"/>
    </row>
    <row r="25" spans="1:46" ht="24" customHeight="1">
      <c r="C25" s="75">
        <v>3</v>
      </c>
      <c r="D25" s="60"/>
      <c r="E25" s="76" t="s">
        <v>148</v>
      </c>
      <c r="F25" s="76"/>
      <c r="G25" s="76"/>
    </row>
    <row r="26" spans="1:46" ht="24" customHeight="1">
      <c r="C26" s="75">
        <v>4</v>
      </c>
      <c r="D26" s="60"/>
      <c r="E26" s="76" t="s">
        <v>149</v>
      </c>
      <c r="F26" s="76"/>
      <c r="G26" s="76"/>
    </row>
    <row r="27" spans="1:46" ht="24" customHeight="1">
      <c r="C27" s="75"/>
      <c r="D27" s="60"/>
      <c r="E27" s="76"/>
      <c r="F27" s="76"/>
      <c r="G27" s="76"/>
    </row>
    <row r="28" spans="1:46" s="61" customFormat="1">
      <c r="A28" s="58"/>
      <c r="B28" s="60"/>
      <c r="C28" s="60"/>
      <c r="D28" s="60"/>
      <c r="E28" s="62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</row>
    <row r="29" spans="1:46" s="61" customFormat="1">
      <c r="A29" s="58"/>
      <c r="B29" s="60"/>
      <c r="C29" s="60"/>
      <c r="D29" s="60"/>
      <c r="E29" s="62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</row>
    <row r="30" spans="1:46" s="61" customFormat="1">
      <c r="A30" s="58"/>
      <c r="B30" s="60"/>
      <c r="C30" s="62"/>
      <c r="D30" s="62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</row>
    <row r="31" spans="1:46" s="61" customFormat="1">
      <c r="A31" s="58"/>
      <c r="B31" s="60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</row>
    <row r="32" spans="1:46" s="61" customFormat="1">
      <c r="A32" s="58"/>
      <c r="B32" s="60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161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'MAI 26'!A39+1</f>
        <v>46174</v>
      </c>
      <c r="B9" s="119">
        <f>A9</f>
        <v>46174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46175</v>
      </c>
      <c r="B10" s="119">
        <f>B9+1</f>
        <v>46175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46176</v>
      </c>
      <c r="B11" s="119">
        <f t="shared" si="2"/>
        <v>46176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46177</v>
      </c>
      <c r="B12" s="119">
        <f t="shared" si="2"/>
        <v>46177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46178</v>
      </c>
      <c r="B13" s="119">
        <f t="shared" si="2"/>
        <v>46178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46179</v>
      </c>
      <c r="B14" s="119">
        <f t="shared" si="2"/>
        <v>46179</v>
      </c>
      <c r="C14" s="33" t="str">
        <f t="shared" si="0"/>
        <v/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46180</v>
      </c>
      <c r="B15" s="119">
        <f t="shared" si="2"/>
        <v>46180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46181</v>
      </c>
      <c r="B16" s="119">
        <f t="shared" si="2"/>
        <v>46181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46182</v>
      </c>
      <c r="B17" s="119">
        <f t="shared" si="2"/>
        <v>46182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46183</v>
      </c>
      <c r="B18" s="119">
        <f t="shared" si="2"/>
        <v>46183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46184</v>
      </c>
      <c r="B19" s="119">
        <f t="shared" si="2"/>
        <v>46184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46185</v>
      </c>
      <c r="B20" s="119">
        <f t="shared" si="2"/>
        <v>46185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46186</v>
      </c>
      <c r="B21" s="119">
        <f t="shared" si="2"/>
        <v>46186</v>
      </c>
      <c r="C21" s="33" t="str">
        <f t="shared" si="0"/>
        <v/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46187</v>
      </c>
      <c r="B22" s="119">
        <f t="shared" si="2"/>
        <v>46187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46188</v>
      </c>
      <c r="B23" s="119">
        <f t="shared" si="2"/>
        <v>46188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46189</v>
      </c>
      <c r="B24" s="119">
        <f t="shared" si="2"/>
        <v>46189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46190</v>
      </c>
      <c r="B25" s="119">
        <f t="shared" si="2"/>
        <v>46190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46191</v>
      </c>
      <c r="B26" s="119">
        <f t="shared" si="2"/>
        <v>46191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8" si="3">A26+1</f>
        <v>46192</v>
      </c>
      <c r="B27" s="119">
        <f t="shared" si="3"/>
        <v>46192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46193</v>
      </c>
      <c r="B28" s="119">
        <f t="shared" si="3"/>
        <v>46193</v>
      </c>
      <c r="C28" s="33" t="str">
        <f t="shared" si="0"/>
        <v/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46194</v>
      </c>
      <c r="B29" s="119">
        <f t="shared" si="3"/>
        <v>46194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46195</v>
      </c>
      <c r="B30" s="119">
        <f t="shared" si="3"/>
        <v>46195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46196</v>
      </c>
      <c r="B31" s="119">
        <f t="shared" si="3"/>
        <v>46196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46197</v>
      </c>
      <c r="B32" s="119">
        <f t="shared" si="3"/>
        <v>46197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46198</v>
      </c>
      <c r="B33" s="119">
        <f t="shared" si="3"/>
        <v>46198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46199</v>
      </c>
      <c r="B34" s="119">
        <f t="shared" si="3"/>
        <v>46199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46200</v>
      </c>
      <c r="B35" s="119">
        <f t="shared" si="3"/>
        <v>46200</v>
      </c>
      <c r="C35" s="33" t="str">
        <f t="shared" si="0"/>
        <v/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46201</v>
      </c>
      <c r="B36" s="119">
        <f t="shared" si="3"/>
        <v>46201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46202</v>
      </c>
      <c r="B37" s="119">
        <f t="shared" si="3"/>
        <v>46202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 thickBot="1">
      <c r="A38" s="118">
        <f t="shared" si="3"/>
        <v>46203</v>
      </c>
      <c r="B38" s="119">
        <f t="shared" si="3"/>
        <v>46203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s="6" customFormat="1" ht="15" customHeight="1" thickBot="1">
      <c r="A39" s="177" t="s">
        <v>1</v>
      </c>
      <c r="B39" s="178"/>
      <c r="C39" s="120">
        <f>SUM(C9:C38)</f>
        <v>176</v>
      </c>
      <c r="D39" s="116"/>
      <c r="E39" s="116"/>
      <c r="F39" s="116">
        <f>SUM(F9:F38)</f>
        <v>0</v>
      </c>
      <c r="G39" s="121">
        <f>SUM(G9:G38)</f>
        <v>0</v>
      </c>
      <c r="H39" s="122"/>
      <c r="I39" s="19"/>
    </row>
    <row r="40" spans="1:11">
      <c r="A40" s="23"/>
      <c r="B40" s="18"/>
      <c r="C40" s="5"/>
      <c r="D40" s="68"/>
      <c r="E40" s="68"/>
      <c r="F40" s="68"/>
      <c r="G40" s="68"/>
      <c r="H40" s="5"/>
      <c r="I40" s="7"/>
    </row>
    <row r="41" spans="1:11">
      <c r="A41" s="23" t="s">
        <v>2</v>
      </c>
      <c r="B41" s="5"/>
      <c r="C41" s="5"/>
      <c r="D41" s="68"/>
      <c r="E41" s="68"/>
      <c r="F41" s="68"/>
      <c r="G41" s="68"/>
      <c r="H41" s="5"/>
      <c r="I41" s="7"/>
    </row>
    <row r="42" spans="1:11">
      <c r="A42" s="23"/>
      <c r="B42" s="5"/>
      <c r="C42" s="5"/>
      <c r="D42" s="68"/>
      <c r="E42" s="68"/>
      <c r="F42" s="68"/>
      <c r="G42" s="68"/>
      <c r="H42" s="5"/>
      <c r="I42" s="7"/>
    </row>
    <row r="43" spans="1:11">
      <c r="A43" s="24"/>
      <c r="B43" s="8"/>
      <c r="C43" s="8"/>
      <c r="D43" s="69"/>
      <c r="E43" s="69"/>
      <c r="F43" s="69"/>
      <c r="G43" s="69"/>
      <c r="H43" s="8"/>
      <c r="I43" s="9"/>
    </row>
    <row r="44" spans="1:11" ht="13.5" thickBot="1">
      <c r="A44" s="25"/>
      <c r="B44" s="10"/>
      <c r="C44" s="10"/>
      <c r="D44" s="70"/>
      <c r="E44" s="71" t="s">
        <v>3</v>
      </c>
      <c r="F44" s="70"/>
      <c r="G44" s="70"/>
      <c r="H44" s="179" t="s">
        <v>6</v>
      </c>
      <c r="I44" s="180"/>
    </row>
    <row r="45" spans="1:11" ht="6.75" customHeight="1">
      <c r="A45" s="26"/>
      <c r="B45" s="5"/>
      <c r="C45" s="5"/>
      <c r="D45" s="68"/>
      <c r="E45" s="72"/>
      <c r="F45" s="68"/>
      <c r="G45" s="68"/>
      <c r="H45" s="5"/>
      <c r="I45" s="11"/>
    </row>
    <row r="46" spans="1:11">
      <c r="A46" s="27"/>
      <c r="B46" s="12"/>
      <c r="C46" s="12"/>
      <c r="D46" s="73"/>
      <c r="E46" s="73"/>
      <c r="F46" s="73"/>
      <c r="G46" s="73"/>
      <c r="H46" s="12"/>
      <c r="I46" s="12"/>
      <c r="J46" s="12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</sheetData>
  <mergeCells count="5">
    <mergeCell ref="I3:I6"/>
    <mergeCell ref="A4:G5"/>
    <mergeCell ref="A6:G6"/>
    <mergeCell ref="A39:B39"/>
    <mergeCell ref="H44:I44"/>
  </mergeCells>
  <conditionalFormatting sqref="A9:G38">
    <cfRule type="expression" dxfId="6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162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'JUN 26'!A38+1</f>
        <v>46204</v>
      </c>
      <c r="B9" s="119">
        <f>A9</f>
        <v>46204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46205</v>
      </c>
      <c r="B10" s="119">
        <f>B9+1</f>
        <v>46205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46206</v>
      </c>
      <c r="B11" s="119">
        <f t="shared" si="2"/>
        <v>46206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46207</v>
      </c>
      <c r="B12" s="119">
        <f t="shared" si="2"/>
        <v>46207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46208</v>
      </c>
      <c r="B13" s="119">
        <f t="shared" si="2"/>
        <v>46208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46209</v>
      </c>
      <c r="B14" s="119">
        <f t="shared" si="2"/>
        <v>46209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46210</v>
      </c>
      <c r="B15" s="119">
        <f t="shared" si="2"/>
        <v>46210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46211</v>
      </c>
      <c r="B16" s="119">
        <f t="shared" si="2"/>
        <v>46211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46212</v>
      </c>
      <c r="B17" s="119">
        <f t="shared" si="2"/>
        <v>46212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46213</v>
      </c>
      <c r="B18" s="119">
        <f t="shared" si="2"/>
        <v>46213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46214</v>
      </c>
      <c r="B19" s="119">
        <f t="shared" si="2"/>
        <v>46214</v>
      </c>
      <c r="C19" s="33" t="str">
        <f t="shared" si="0"/>
        <v/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46215</v>
      </c>
      <c r="B20" s="119">
        <f t="shared" si="2"/>
        <v>46215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46216</v>
      </c>
      <c r="B21" s="119">
        <f t="shared" si="2"/>
        <v>46216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46217</v>
      </c>
      <c r="B22" s="119">
        <f t="shared" si="2"/>
        <v>46217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46218</v>
      </c>
      <c r="B23" s="119">
        <f t="shared" si="2"/>
        <v>46218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46219</v>
      </c>
      <c r="B24" s="119">
        <f t="shared" si="2"/>
        <v>46219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46220</v>
      </c>
      <c r="B25" s="119">
        <f t="shared" si="2"/>
        <v>46220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46221</v>
      </c>
      <c r="B26" s="119">
        <f t="shared" si="2"/>
        <v>46221</v>
      </c>
      <c r="C26" s="33" t="str">
        <f t="shared" si="0"/>
        <v/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9" si="3">A26+1</f>
        <v>46222</v>
      </c>
      <c r="B27" s="119">
        <f t="shared" si="3"/>
        <v>46222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46223</v>
      </c>
      <c r="B28" s="119">
        <f t="shared" si="3"/>
        <v>46223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46224</v>
      </c>
      <c r="B29" s="119">
        <f t="shared" si="3"/>
        <v>46224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46225</v>
      </c>
      <c r="B30" s="119">
        <f t="shared" si="3"/>
        <v>46225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46226</v>
      </c>
      <c r="B31" s="119">
        <f t="shared" si="3"/>
        <v>46226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46227</v>
      </c>
      <c r="B32" s="119">
        <f t="shared" si="3"/>
        <v>46227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46228</v>
      </c>
      <c r="B33" s="119">
        <f t="shared" si="3"/>
        <v>46228</v>
      </c>
      <c r="C33" s="33" t="str">
        <f t="shared" si="0"/>
        <v/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46229</v>
      </c>
      <c r="B34" s="119">
        <f t="shared" si="3"/>
        <v>46229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46230</v>
      </c>
      <c r="B35" s="119">
        <f t="shared" si="3"/>
        <v>46230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46231</v>
      </c>
      <c r="B36" s="119">
        <f t="shared" si="3"/>
        <v>46231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46232</v>
      </c>
      <c r="B37" s="119">
        <f t="shared" si="3"/>
        <v>46232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3"/>
        <v>46233</v>
      </c>
      <c r="B38" s="119">
        <f t="shared" si="3"/>
        <v>46233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3"/>
        <v>46234</v>
      </c>
      <c r="B39" s="119">
        <f t="shared" si="3"/>
        <v>46234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 t="shared" ref="C40:G40" si="4">SUM(C9:C39)</f>
        <v>184</v>
      </c>
      <c r="D40" s="116"/>
      <c r="E40" s="116"/>
      <c r="F40" s="116">
        <f t="shared" si="4"/>
        <v>0</v>
      </c>
      <c r="G40" s="121">
        <f t="shared" si="4"/>
        <v>0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5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163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'JUL 26'!A39+1</f>
        <v>46235</v>
      </c>
      <c r="B9" s="119">
        <f>A9</f>
        <v>46235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46236</v>
      </c>
      <c r="B10" s="119">
        <f>B9+1</f>
        <v>46236</v>
      </c>
      <c r="C10" s="33" t="str">
        <f t="shared" ref="C10:C39" si="0">IF(OR(WEEKDAY(B10,2)=6,WEEKDAY(B10,2)=7),"",8)</f>
        <v/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46237</v>
      </c>
      <c r="B11" s="119">
        <f t="shared" si="2"/>
        <v>46237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46238</v>
      </c>
      <c r="B12" s="119">
        <f t="shared" si="2"/>
        <v>46238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46239</v>
      </c>
      <c r="B13" s="119">
        <f t="shared" si="2"/>
        <v>46239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46240</v>
      </c>
      <c r="B14" s="119">
        <f t="shared" si="2"/>
        <v>46240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46241</v>
      </c>
      <c r="B15" s="119">
        <f t="shared" si="2"/>
        <v>46241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46242</v>
      </c>
      <c r="B16" s="119">
        <f t="shared" si="2"/>
        <v>46242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46243</v>
      </c>
      <c r="B17" s="119">
        <f t="shared" si="2"/>
        <v>46243</v>
      </c>
      <c r="C17" s="33" t="str">
        <f t="shared" si="0"/>
        <v/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46244</v>
      </c>
      <c r="B18" s="119">
        <f t="shared" si="2"/>
        <v>46244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46245</v>
      </c>
      <c r="B19" s="119">
        <f t="shared" si="2"/>
        <v>46245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46246</v>
      </c>
      <c r="B20" s="119">
        <f t="shared" si="2"/>
        <v>46246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46247</v>
      </c>
      <c r="B21" s="119">
        <f t="shared" si="2"/>
        <v>46247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46248</v>
      </c>
      <c r="B22" s="119">
        <f t="shared" si="2"/>
        <v>46248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46249</v>
      </c>
      <c r="B23" s="119">
        <f t="shared" si="2"/>
        <v>46249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46250</v>
      </c>
      <c r="B24" s="119">
        <f t="shared" si="2"/>
        <v>46250</v>
      </c>
      <c r="C24" s="33" t="str">
        <f t="shared" si="0"/>
        <v/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46251</v>
      </c>
      <c r="B25" s="119">
        <f t="shared" si="2"/>
        <v>46251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46252</v>
      </c>
      <c r="B26" s="119">
        <f t="shared" si="2"/>
        <v>46252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9" si="3">A26+1</f>
        <v>46253</v>
      </c>
      <c r="B27" s="119">
        <f t="shared" si="3"/>
        <v>46253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46254</v>
      </c>
      <c r="B28" s="119">
        <f t="shared" si="3"/>
        <v>46254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46255</v>
      </c>
      <c r="B29" s="119">
        <f t="shared" si="3"/>
        <v>46255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46256</v>
      </c>
      <c r="B30" s="119">
        <f t="shared" si="3"/>
        <v>46256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46257</v>
      </c>
      <c r="B31" s="119">
        <f t="shared" si="3"/>
        <v>46257</v>
      </c>
      <c r="C31" s="33" t="str">
        <f t="shared" si="0"/>
        <v/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46258</v>
      </c>
      <c r="B32" s="119">
        <f t="shared" si="3"/>
        <v>46258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46259</v>
      </c>
      <c r="B33" s="119">
        <f t="shared" si="3"/>
        <v>46259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46260</v>
      </c>
      <c r="B34" s="119">
        <f t="shared" si="3"/>
        <v>46260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46261</v>
      </c>
      <c r="B35" s="119">
        <f t="shared" si="3"/>
        <v>46261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46262</v>
      </c>
      <c r="B36" s="119">
        <f t="shared" si="3"/>
        <v>46262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46263</v>
      </c>
      <c r="B37" s="119">
        <f t="shared" si="3"/>
        <v>46263</v>
      </c>
      <c r="C37" s="33" t="str">
        <f t="shared" si="0"/>
        <v/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3"/>
        <v>46264</v>
      </c>
      <c r="B38" s="119">
        <f t="shared" si="3"/>
        <v>46264</v>
      </c>
      <c r="C38" s="33" t="str">
        <f t="shared" si="0"/>
        <v/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3"/>
        <v>46265</v>
      </c>
      <c r="B39" s="119">
        <f t="shared" si="3"/>
        <v>46265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 t="shared" ref="C40:G40" si="4">SUM(C9:C39)</f>
        <v>168</v>
      </c>
      <c r="D40" s="116"/>
      <c r="E40" s="116"/>
      <c r="F40" s="116">
        <f t="shared" si="4"/>
        <v>0</v>
      </c>
      <c r="G40" s="121">
        <f t="shared" si="4"/>
        <v>0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4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164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'AUG 26'!A39+1</f>
        <v>46266</v>
      </c>
      <c r="B9" s="119">
        <f>A9</f>
        <v>46266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46267</v>
      </c>
      <c r="B10" s="119">
        <f>B9+1</f>
        <v>46267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46268</v>
      </c>
      <c r="B11" s="119">
        <f t="shared" si="2"/>
        <v>46268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46269</v>
      </c>
      <c r="B12" s="119">
        <f t="shared" si="2"/>
        <v>46269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46270</v>
      </c>
      <c r="B13" s="119">
        <f t="shared" si="2"/>
        <v>46270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46271</v>
      </c>
      <c r="B14" s="119">
        <f t="shared" si="2"/>
        <v>46271</v>
      </c>
      <c r="C14" s="33" t="str">
        <f t="shared" si="0"/>
        <v/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46272</v>
      </c>
      <c r="B15" s="119">
        <f t="shared" si="2"/>
        <v>46272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46273</v>
      </c>
      <c r="B16" s="119">
        <f t="shared" si="2"/>
        <v>46273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46274</v>
      </c>
      <c r="B17" s="119">
        <f t="shared" si="2"/>
        <v>46274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46275</v>
      </c>
      <c r="B18" s="119">
        <f t="shared" si="2"/>
        <v>46275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46276</v>
      </c>
      <c r="B19" s="119">
        <f t="shared" si="2"/>
        <v>46276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46277</v>
      </c>
      <c r="B20" s="119">
        <f t="shared" si="2"/>
        <v>46277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46278</v>
      </c>
      <c r="B21" s="119">
        <f t="shared" si="2"/>
        <v>46278</v>
      </c>
      <c r="C21" s="33" t="str">
        <f t="shared" si="0"/>
        <v/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46279</v>
      </c>
      <c r="B22" s="119">
        <f t="shared" si="2"/>
        <v>46279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46280</v>
      </c>
      <c r="B23" s="119">
        <f t="shared" si="2"/>
        <v>46280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46281</v>
      </c>
      <c r="B24" s="119">
        <f t="shared" si="2"/>
        <v>46281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46282</v>
      </c>
      <c r="B25" s="119">
        <f t="shared" si="2"/>
        <v>46282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46283</v>
      </c>
      <c r="B26" s="119">
        <f t="shared" si="2"/>
        <v>46283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8" si="3">A26+1</f>
        <v>46284</v>
      </c>
      <c r="B27" s="119">
        <f t="shared" si="3"/>
        <v>46284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46285</v>
      </c>
      <c r="B28" s="119">
        <f t="shared" si="3"/>
        <v>46285</v>
      </c>
      <c r="C28" s="33" t="str">
        <f t="shared" si="0"/>
        <v/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46286</v>
      </c>
      <c r="B29" s="119">
        <f t="shared" si="3"/>
        <v>46286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46287</v>
      </c>
      <c r="B30" s="119">
        <f t="shared" si="3"/>
        <v>46287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46288</v>
      </c>
      <c r="B31" s="119">
        <f t="shared" si="3"/>
        <v>46288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46289</v>
      </c>
      <c r="B32" s="119">
        <f t="shared" si="3"/>
        <v>46289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46290</v>
      </c>
      <c r="B33" s="119">
        <f t="shared" si="3"/>
        <v>46290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46291</v>
      </c>
      <c r="B34" s="119">
        <f t="shared" si="3"/>
        <v>46291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46292</v>
      </c>
      <c r="B35" s="119">
        <f t="shared" si="3"/>
        <v>46292</v>
      </c>
      <c r="C35" s="33" t="str">
        <f t="shared" si="0"/>
        <v/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46293</v>
      </c>
      <c r="B36" s="119">
        <f t="shared" si="3"/>
        <v>46293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46294</v>
      </c>
      <c r="B37" s="119">
        <f t="shared" si="3"/>
        <v>46294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 thickBot="1">
      <c r="A38" s="118">
        <f t="shared" si="3"/>
        <v>46295</v>
      </c>
      <c r="B38" s="119">
        <f t="shared" si="3"/>
        <v>46295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s="6" customFormat="1" ht="15" customHeight="1" thickBot="1">
      <c r="A39" s="177" t="s">
        <v>1</v>
      </c>
      <c r="B39" s="178"/>
      <c r="C39" s="120">
        <f>SUM(C9:C38)</f>
        <v>176</v>
      </c>
      <c r="D39" s="116"/>
      <c r="E39" s="116"/>
      <c r="F39" s="116">
        <f>SUM(F9:F38)</f>
        <v>0</v>
      </c>
      <c r="G39" s="121">
        <f>SUM(G9:G38)</f>
        <v>0</v>
      </c>
      <c r="H39" s="122"/>
      <c r="I39" s="19"/>
    </row>
    <row r="40" spans="1:11">
      <c r="A40" s="23"/>
      <c r="B40" s="18"/>
      <c r="C40" s="5"/>
      <c r="D40" s="68"/>
      <c r="E40" s="68"/>
      <c r="F40" s="68"/>
      <c r="G40" s="68"/>
      <c r="H40" s="5"/>
      <c r="I40" s="7"/>
    </row>
    <row r="41" spans="1:11">
      <c r="A41" s="23" t="s">
        <v>2</v>
      </c>
      <c r="B41" s="5"/>
      <c r="C41" s="5"/>
      <c r="D41" s="68"/>
      <c r="E41" s="68"/>
      <c r="F41" s="68"/>
      <c r="G41" s="68"/>
      <c r="H41" s="5"/>
      <c r="I41" s="7"/>
    </row>
    <row r="42" spans="1:11">
      <c r="A42" s="23"/>
      <c r="B42" s="5"/>
      <c r="C42" s="5"/>
      <c r="D42" s="68"/>
      <c r="E42" s="68"/>
      <c r="F42" s="68"/>
      <c r="G42" s="68"/>
      <c r="H42" s="5"/>
      <c r="I42" s="7"/>
    </row>
    <row r="43" spans="1:11">
      <c r="A43" s="24"/>
      <c r="B43" s="8"/>
      <c r="C43" s="8"/>
      <c r="D43" s="69"/>
      <c r="E43" s="69"/>
      <c r="F43" s="69"/>
      <c r="G43" s="69"/>
      <c r="H43" s="8"/>
      <c r="I43" s="9"/>
    </row>
    <row r="44" spans="1:11" ht="13.5" thickBot="1">
      <c r="A44" s="25"/>
      <c r="B44" s="10"/>
      <c r="C44" s="10"/>
      <c r="D44" s="70"/>
      <c r="E44" s="71" t="s">
        <v>3</v>
      </c>
      <c r="F44" s="70"/>
      <c r="G44" s="70"/>
      <c r="H44" s="179" t="s">
        <v>6</v>
      </c>
      <c r="I44" s="180"/>
    </row>
    <row r="45" spans="1:11" ht="6.75" customHeight="1">
      <c r="A45" s="26"/>
      <c r="B45" s="5"/>
      <c r="C45" s="5"/>
      <c r="D45" s="68"/>
      <c r="E45" s="72"/>
      <c r="F45" s="68"/>
      <c r="G45" s="68"/>
      <c r="H45" s="5"/>
      <c r="I45" s="11"/>
    </row>
    <row r="46" spans="1:11">
      <c r="A46" s="27"/>
      <c r="B46" s="12"/>
      <c r="C46" s="12"/>
      <c r="D46" s="73"/>
      <c r="E46" s="73"/>
      <c r="F46" s="73"/>
      <c r="G46" s="73"/>
      <c r="H46" s="12"/>
      <c r="I46" s="12"/>
      <c r="J46" s="12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</sheetData>
  <mergeCells count="5">
    <mergeCell ref="I3:I6"/>
    <mergeCell ref="A4:G5"/>
    <mergeCell ref="A6:G6"/>
    <mergeCell ref="A39:B39"/>
    <mergeCell ref="H44:I44"/>
  </mergeCells>
  <conditionalFormatting sqref="A9:G38">
    <cfRule type="expression" dxfId="3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165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'SEP 26'!A38+1</f>
        <v>46296</v>
      </c>
      <c r="B9" s="119">
        <f>A9</f>
        <v>46296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46297</v>
      </c>
      <c r="B10" s="119">
        <f>B9+1</f>
        <v>46297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46298</v>
      </c>
      <c r="B11" s="119">
        <f t="shared" si="2"/>
        <v>46298</v>
      </c>
      <c r="C11" s="33" t="str">
        <f t="shared" si="0"/>
        <v/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46299</v>
      </c>
      <c r="B12" s="119">
        <f t="shared" si="2"/>
        <v>46299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46300</v>
      </c>
      <c r="B13" s="119">
        <f t="shared" si="2"/>
        <v>46300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46301</v>
      </c>
      <c r="B14" s="119">
        <f t="shared" si="2"/>
        <v>46301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46302</v>
      </c>
      <c r="B15" s="119">
        <f t="shared" si="2"/>
        <v>46302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46303</v>
      </c>
      <c r="B16" s="119">
        <f t="shared" si="2"/>
        <v>46303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46304</v>
      </c>
      <c r="B17" s="119">
        <f t="shared" si="2"/>
        <v>46304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46305</v>
      </c>
      <c r="B18" s="119">
        <f t="shared" si="2"/>
        <v>46305</v>
      </c>
      <c r="C18" s="33" t="str">
        <f t="shared" si="0"/>
        <v/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46306</v>
      </c>
      <c r="B19" s="119">
        <f t="shared" si="2"/>
        <v>46306</v>
      </c>
      <c r="C19" s="33" t="str">
        <f t="shared" si="0"/>
        <v/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46307</v>
      </c>
      <c r="B20" s="119">
        <f t="shared" si="2"/>
        <v>46307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46308</v>
      </c>
      <c r="B21" s="119">
        <f t="shared" si="2"/>
        <v>46308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46309</v>
      </c>
      <c r="B22" s="119">
        <f t="shared" si="2"/>
        <v>46309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46310</v>
      </c>
      <c r="B23" s="119">
        <f t="shared" si="2"/>
        <v>46310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46311</v>
      </c>
      <c r="B24" s="119">
        <f t="shared" si="2"/>
        <v>46311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46312</v>
      </c>
      <c r="B25" s="119">
        <f t="shared" si="2"/>
        <v>46312</v>
      </c>
      <c r="C25" s="33" t="str">
        <f t="shared" si="0"/>
        <v/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46313</v>
      </c>
      <c r="B26" s="119">
        <f t="shared" si="2"/>
        <v>46313</v>
      </c>
      <c r="C26" s="33" t="str">
        <f t="shared" si="0"/>
        <v/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9" si="3">A26+1</f>
        <v>46314</v>
      </c>
      <c r="B27" s="119">
        <f t="shared" si="3"/>
        <v>46314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46315</v>
      </c>
      <c r="B28" s="119">
        <f t="shared" si="3"/>
        <v>46315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46316</v>
      </c>
      <c r="B29" s="119">
        <f t="shared" si="3"/>
        <v>46316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46317</v>
      </c>
      <c r="B30" s="119">
        <f t="shared" si="3"/>
        <v>46317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46318</v>
      </c>
      <c r="B31" s="119">
        <f t="shared" si="3"/>
        <v>46318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46319</v>
      </c>
      <c r="B32" s="119">
        <f t="shared" si="3"/>
        <v>46319</v>
      </c>
      <c r="C32" s="33" t="str">
        <f t="shared" si="0"/>
        <v/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46320</v>
      </c>
      <c r="B33" s="119">
        <f t="shared" si="3"/>
        <v>46320</v>
      </c>
      <c r="C33" s="33" t="str">
        <f t="shared" si="0"/>
        <v/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46321</v>
      </c>
      <c r="B34" s="119">
        <f t="shared" si="3"/>
        <v>46321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46322</v>
      </c>
      <c r="B35" s="119">
        <f t="shared" si="3"/>
        <v>46322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46323</v>
      </c>
      <c r="B36" s="119">
        <f t="shared" si="3"/>
        <v>46323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46324</v>
      </c>
      <c r="B37" s="119">
        <f t="shared" si="3"/>
        <v>46324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3"/>
        <v>46325</v>
      </c>
      <c r="B38" s="119">
        <f t="shared" si="3"/>
        <v>46325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3"/>
        <v>46326</v>
      </c>
      <c r="B39" s="119">
        <f t="shared" si="3"/>
        <v>46326</v>
      </c>
      <c r="C39" s="33" t="str">
        <f t="shared" si="0"/>
        <v/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 t="shared" ref="C40:G40" si="4">SUM(C9:C39)</f>
        <v>176</v>
      </c>
      <c r="D40" s="116"/>
      <c r="E40" s="116"/>
      <c r="F40" s="116">
        <f t="shared" si="4"/>
        <v>0</v>
      </c>
      <c r="G40" s="121">
        <f t="shared" si="4"/>
        <v>0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2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166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'OKT 26'!A39+1</f>
        <v>46327</v>
      </c>
      <c r="B9" s="119">
        <f>A9</f>
        <v>46327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46328</v>
      </c>
      <c r="B10" s="119">
        <f>B9+1</f>
        <v>46328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46329</v>
      </c>
      <c r="B11" s="119">
        <f t="shared" si="2"/>
        <v>46329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46330</v>
      </c>
      <c r="B12" s="119">
        <f t="shared" si="2"/>
        <v>46330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46331</v>
      </c>
      <c r="B13" s="119">
        <f t="shared" si="2"/>
        <v>46331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46332</v>
      </c>
      <c r="B14" s="119">
        <f t="shared" si="2"/>
        <v>46332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46333</v>
      </c>
      <c r="B15" s="119">
        <f t="shared" si="2"/>
        <v>46333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46334</v>
      </c>
      <c r="B16" s="119">
        <f t="shared" si="2"/>
        <v>46334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46335</v>
      </c>
      <c r="B17" s="119">
        <f t="shared" si="2"/>
        <v>46335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46336</v>
      </c>
      <c r="B18" s="119">
        <f t="shared" si="2"/>
        <v>46336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46337</v>
      </c>
      <c r="B19" s="119">
        <f t="shared" si="2"/>
        <v>46337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46338</v>
      </c>
      <c r="B20" s="119">
        <f t="shared" si="2"/>
        <v>46338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46339</v>
      </c>
      <c r="B21" s="119">
        <f t="shared" si="2"/>
        <v>46339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46340</v>
      </c>
      <c r="B22" s="119">
        <f t="shared" si="2"/>
        <v>46340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46341</v>
      </c>
      <c r="B23" s="119">
        <f t="shared" si="2"/>
        <v>46341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46342</v>
      </c>
      <c r="B24" s="119">
        <f t="shared" si="2"/>
        <v>46342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46343</v>
      </c>
      <c r="B25" s="119">
        <f t="shared" si="2"/>
        <v>46343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46344</v>
      </c>
      <c r="B26" s="119">
        <f t="shared" si="2"/>
        <v>46344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8" si="3">A26+1</f>
        <v>46345</v>
      </c>
      <c r="B27" s="119">
        <f t="shared" si="3"/>
        <v>46345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46346</v>
      </c>
      <c r="B28" s="119">
        <f t="shared" si="3"/>
        <v>46346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46347</v>
      </c>
      <c r="B29" s="119">
        <f t="shared" si="3"/>
        <v>46347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46348</v>
      </c>
      <c r="B30" s="119">
        <f t="shared" si="3"/>
        <v>46348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46349</v>
      </c>
      <c r="B31" s="119">
        <f t="shared" si="3"/>
        <v>46349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46350</v>
      </c>
      <c r="B32" s="119">
        <f t="shared" si="3"/>
        <v>46350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46351</v>
      </c>
      <c r="B33" s="119">
        <f t="shared" si="3"/>
        <v>46351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46352</v>
      </c>
      <c r="B34" s="119">
        <f t="shared" si="3"/>
        <v>46352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46353</v>
      </c>
      <c r="B35" s="119">
        <f t="shared" si="3"/>
        <v>46353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46354</v>
      </c>
      <c r="B36" s="119">
        <f t="shared" si="3"/>
        <v>46354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46355</v>
      </c>
      <c r="B37" s="119">
        <f t="shared" si="3"/>
        <v>46355</v>
      </c>
      <c r="C37" s="33" t="str">
        <f t="shared" si="0"/>
        <v/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 thickBot="1">
      <c r="A38" s="118">
        <f t="shared" si="3"/>
        <v>46356</v>
      </c>
      <c r="B38" s="119">
        <f t="shared" si="3"/>
        <v>46356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s="6" customFormat="1" ht="15" customHeight="1" thickBot="1">
      <c r="A39" s="177" t="s">
        <v>1</v>
      </c>
      <c r="B39" s="178"/>
      <c r="C39" s="120">
        <f>SUM(C9:C38)</f>
        <v>168</v>
      </c>
      <c r="D39" s="116"/>
      <c r="E39" s="116"/>
      <c r="F39" s="116">
        <f>SUM(F9:F38)</f>
        <v>0</v>
      </c>
      <c r="G39" s="121">
        <f>SUM(G9:G38)</f>
        <v>0</v>
      </c>
      <c r="H39" s="122"/>
      <c r="I39" s="19"/>
    </row>
    <row r="40" spans="1:11">
      <c r="A40" s="23"/>
      <c r="B40" s="18"/>
      <c r="C40" s="5"/>
      <c r="D40" s="68"/>
      <c r="E40" s="68"/>
      <c r="F40" s="68"/>
      <c r="G40" s="68"/>
      <c r="H40" s="5"/>
      <c r="I40" s="7"/>
    </row>
    <row r="41" spans="1:11">
      <c r="A41" s="23" t="s">
        <v>2</v>
      </c>
      <c r="B41" s="5"/>
      <c r="C41" s="5"/>
      <c r="D41" s="68"/>
      <c r="E41" s="68"/>
      <c r="F41" s="68"/>
      <c r="G41" s="68"/>
      <c r="H41" s="5"/>
      <c r="I41" s="7"/>
    </row>
    <row r="42" spans="1:11">
      <c r="A42" s="23"/>
      <c r="B42" s="5"/>
      <c r="C42" s="5"/>
      <c r="D42" s="68"/>
      <c r="E42" s="68"/>
      <c r="F42" s="68"/>
      <c r="G42" s="68"/>
      <c r="H42" s="5"/>
      <c r="I42" s="7"/>
    </row>
    <row r="43" spans="1:11">
      <c r="A43" s="24"/>
      <c r="B43" s="8"/>
      <c r="C43" s="8"/>
      <c r="D43" s="69"/>
      <c r="E43" s="69"/>
      <c r="F43" s="69"/>
      <c r="G43" s="69"/>
      <c r="H43" s="8"/>
      <c r="I43" s="9"/>
    </row>
    <row r="44" spans="1:11" ht="13.5" thickBot="1">
      <c r="A44" s="25"/>
      <c r="B44" s="10"/>
      <c r="C44" s="10"/>
      <c r="D44" s="70"/>
      <c r="E44" s="71" t="s">
        <v>3</v>
      </c>
      <c r="F44" s="70"/>
      <c r="G44" s="70"/>
      <c r="H44" s="179" t="s">
        <v>6</v>
      </c>
      <c r="I44" s="180"/>
    </row>
    <row r="45" spans="1:11" ht="6.75" customHeight="1">
      <c r="A45" s="26"/>
      <c r="B45" s="5"/>
      <c r="C45" s="5"/>
      <c r="D45" s="68"/>
      <c r="E45" s="72"/>
      <c r="F45" s="68"/>
      <c r="G45" s="68"/>
      <c r="H45" s="5"/>
      <c r="I45" s="11"/>
    </row>
    <row r="46" spans="1:11">
      <c r="A46" s="27"/>
      <c r="B46" s="12"/>
      <c r="C46" s="12"/>
      <c r="D46" s="73"/>
      <c r="E46" s="73"/>
      <c r="F46" s="73"/>
      <c r="G46" s="73"/>
      <c r="H46" s="12"/>
      <c r="I46" s="12"/>
      <c r="J46" s="12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</sheetData>
  <mergeCells count="5">
    <mergeCell ref="I3:I6"/>
    <mergeCell ref="A4:G5"/>
    <mergeCell ref="A6:G6"/>
    <mergeCell ref="A39:B39"/>
    <mergeCell ref="H44:I44"/>
  </mergeCells>
  <conditionalFormatting sqref="A9:G38">
    <cfRule type="expression" dxfId="1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167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'NOV 26'!A38+1</f>
        <v>46357</v>
      </c>
      <c r="B9" s="119">
        <f>A9</f>
        <v>46357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46358</v>
      </c>
      <c r="B10" s="119">
        <f>B9+1</f>
        <v>46358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46359</v>
      </c>
      <c r="B11" s="119">
        <f t="shared" si="2"/>
        <v>46359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46360</v>
      </c>
      <c r="B12" s="119">
        <f t="shared" si="2"/>
        <v>46360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46361</v>
      </c>
      <c r="B13" s="119">
        <f t="shared" si="2"/>
        <v>46361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46362</v>
      </c>
      <c r="B14" s="119">
        <f t="shared" si="2"/>
        <v>46362</v>
      </c>
      <c r="C14" s="33" t="str">
        <f t="shared" si="0"/>
        <v/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46363</v>
      </c>
      <c r="B15" s="119">
        <f t="shared" si="2"/>
        <v>46363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46364</v>
      </c>
      <c r="B16" s="119">
        <f t="shared" si="2"/>
        <v>46364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46365</v>
      </c>
      <c r="B17" s="119">
        <f t="shared" si="2"/>
        <v>46365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46366</v>
      </c>
      <c r="B18" s="119">
        <f t="shared" si="2"/>
        <v>46366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46367</v>
      </c>
      <c r="B19" s="119">
        <f t="shared" si="2"/>
        <v>46367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46368</v>
      </c>
      <c r="B20" s="119">
        <f t="shared" si="2"/>
        <v>46368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46369</v>
      </c>
      <c r="B21" s="119">
        <f t="shared" si="2"/>
        <v>46369</v>
      </c>
      <c r="C21" s="33" t="str">
        <f t="shared" si="0"/>
        <v/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46370</v>
      </c>
      <c r="B22" s="119">
        <f t="shared" si="2"/>
        <v>46370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46371</v>
      </c>
      <c r="B23" s="119">
        <f t="shared" si="2"/>
        <v>46371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46372</v>
      </c>
      <c r="B24" s="119">
        <f t="shared" si="2"/>
        <v>46372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46373</v>
      </c>
      <c r="B25" s="119">
        <f t="shared" si="2"/>
        <v>46373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46374</v>
      </c>
      <c r="B26" s="119">
        <f t="shared" si="2"/>
        <v>46374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9" si="3">A26+1</f>
        <v>46375</v>
      </c>
      <c r="B27" s="119">
        <f t="shared" si="3"/>
        <v>46375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46376</v>
      </c>
      <c r="B28" s="119">
        <f t="shared" si="3"/>
        <v>46376</v>
      </c>
      <c r="C28" s="33" t="str">
        <f t="shared" si="0"/>
        <v/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46377</v>
      </c>
      <c r="B29" s="119">
        <f t="shared" si="3"/>
        <v>46377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46378</v>
      </c>
      <c r="B30" s="119">
        <f t="shared" si="3"/>
        <v>46378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46379</v>
      </c>
      <c r="B31" s="119">
        <f t="shared" si="3"/>
        <v>46379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46380</v>
      </c>
      <c r="B32" s="119">
        <f t="shared" si="3"/>
        <v>46380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46381</v>
      </c>
      <c r="B33" s="119">
        <f t="shared" si="3"/>
        <v>46381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46382</v>
      </c>
      <c r="B34" s="119">
        <f t="shared" si="3"/>
        <v>46382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46383</v>
      </c>
      <c r="B35" s="119">
        <f t="shared" si="3"/>
        <v>46383</v>
      </c>
      <c r="C35" s="33" t="str">
        <f t="shared" si="0"/>
        <v/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46384</v>
      </c>
      <c r="B36" s="119">
        <f t="shared" si="3"/>
        <v>46384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46385</v>
      </c>
      <c r="B37" s="119">
        <f t="shared" si="3"/>
        <v>46385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3"/>
        <v>46386</v>
      </c>
      <c r="B38" s="119">
        <f t="shared" si="3"/>
        <v>46386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3"/>
        <v>46387</v>
      </c>
      <c r="B39" s="119">
        <f t="shared" si="3"/>
        <v>46387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 t="shared" ref="C40:G40" si="4">SUM(C9:C39)</f>
        <v>184</v>
      </c>
      <c r="D40" s="116"/>
      <c r="E40" s="116"/>
      <c r="F40" s="116">
        <f t="shared" si="4"/>
        <v>0</v>
      </c>
      <c r="G40" s="121">
        <f t="shared" si="4"/>
        <v>0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0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4"/>
  <sheetViews>
    <sheetView workbookViewId="0">
      <selection sqref="A1:I1"/>
    </sheetView>
  </sheetViews>
  <sheetFormatPr baseColWidth="10" defaultColWidth="10.7109375" defaultRowHeight="12.75"/>
  <cols>
    <col min="1" max="1" width="3.7109375" style="77" customWidth="1"/>
    <col min="2" max="2" width="6.28515625" style="87" customWidth="1"/>
    <col min="3" max="3" width="18.7109375" style="77" customWidth="1"/>
    <col min="4" max="4" width="17.140625" style="77" customWidth="1"/>
    <col min="5" max="5" width="22.7109375" style="77" customWidth="1"/>
    <col min="6" max="6" width="17" style="88" customWidth="1"/>
    <col min="7" max="7" width="15.42578125" style="88" customWidth="1"/>
    <col min="8" max="8" width="13.42578125" style="87" customWidth="1"/>
    <col min="9" max="9" width="14.28515625" style="77" customWidth="1"/>
    <col min="10" max="10" width="21.85546875" style="77" customWidth="1"/>
    <col min="11" max="11" width="13.85546875" style="88" customWidth="1"/>
    <col min="12" max="18" width="5.7109375" style="88" customWidth="1"/>
    <col min="19" max="16384" width="10.7109375" style="77"/>
  </cols>
  <sheetData>
    <row r="1" spans="1:125" s="90" customFormat="1" ht="31.5" customHeight="1">
      <c r="A1" s="164" t="str">
        <f>Feiertage!E10</f>
        <v>Musterfirma</v>
      </c>
      <c r="B1" s="164"/>
      <c r="C1" s="164"/>
      <c r="D1" s="164"/>
      <c r="E1" s="164"/>
      <c r="F1" s="164"/>
      <c r="G1" s="164"/>
      <c r="H1" s="164"/>
      <c r="I1" s="164"/>
      <c r="J1" s="89"/>
      <c r="K1" s="89"/>
    </row>
    <row r="2" spans="1:125" s="78" customFormat="1" ht="42" customHeight="1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79"/>
      <c r="K2" s="80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</row>
    <row r="3" spans="1:125" ht="22.15" customHeight="1">
      <c r="B3" s="92" t="s">
        <v>13</v>
      </c>
      <c r="C3" s="91" t="s">
        <v>14</v>
      </c>
      <c r="D3" s="91" t="s">
        <v>15</v>
      </c>
      <c r="E3" s="91" t="s">
        <v>16</v>
      </c>
      <c r="F3" s="92" t="s">
        <v>17</v>
      </c>
      <c r="G3" s="92" t="s">
        <v>90</v>
      </c>
      <c r="H3" s="92" t="s">
        <v>18</v>
      </c>
      <c r="I3" s="91" t="s">
        <v>19</v>
      </c>
      <c r="J3" s="92" t="s">
        <v>141</v>
      </c>
      <c r="K3" s="92" t="s">
        <v>140</v>
      </c>
      <c r="L3" s="92" t="s">
        <v>133</v>
      </c>
      <c r="M3" s="92" t="s">
        <v>134</v>
      </c>
      <c r="N3" s="92" t="s">
        <v>135</v>
      </c>
      <c r="O3" s="92" t="s">
        <v>136</v>
      </c>
      <c r="P3" s="92" t="s">
        <v>137</v>
      </c>
      <c r="Q3" s="92" t="s">
        <v>138</v>
      </c>
      <c r="R3" s="92" t="s">
        <v>139</v>
      </c>
    </row>
    <row r="4" spans="1:125" ht="22.15" customHeight="1">
      <c r="B4" s="94">
        <v>1</v>
      </c>
      <c r="C4" s="93" t="s">
        <v>20</v>
      </c>
      <c r="D4" s="93" t="s">
        <v>21</v>
      </c>
      <c r="E4" s="95" t="s">
        <v>22</v>
      </c>
      <c r="F4" s="95">
        <v>24</v>
      </c>
      <c r="G4" s="95">
        <v>0</v>
      </c>
      <c r="H4" s="96">
        <v>0</v>
      </c>
      <c r="I4" s="97" t="s">
        <v>23</v>
      </c>
      <c r="J4" s="96">
        <v>40</v>
      </c>
      <c r="K4" s="95">
        <v>5</v>
      </c>
      <c r="L4" s="95" t="s">
        <v>88</v>
      </c>
      <c r="M4" s="95" t="s">
        <v>88</v>
      </c>
      <c r="N4" s="95" t="s">
        <v>88</v>
      </c>
      <c r="O4" s="95" t="s">
        <v>88</v>
      </c>
      <c r="P4" s="95" t="s">
        <v>88</v>
      </c>
      <c r="Q4" s="95"/>
      <c r="R4" s="95"/>
    </row>
    <row r="5" spans="1:125" ht="22.15" customHeight="1">
      <c r="B5" s="94">
        <v>2</v>
      </c>
      <c r="C5" s="93" t="s">
        <v>24</v>
      </c>
      <c r="D5" s="93" t="s">
        <v>25</v>
      </c>
      <c r="E5" s="95" t="s">
        <v>26</v>
      </c>
      <c r="F5" s="95">
        <v>24</v>
      </c>
      <c r="G5" s="95">
        <v>0</v>
      </c>
      <c r="H5" s="96">
        <v>0</v>
      </c>
      <c r="I5" s="97" t="s">
        <v>23</v>
      </c>
      <c r="J5" s="96">
        <v>30</v>
      </c>
      <c r="K5" s="95">
        <v>5</v>
      </c>
      <c r="L5" s="95" t="s">
        <v>88</v>
      </c>
      <c r="M5" s="95" t="s">
        <v>88</v>
      </c>
      <c r="N5" s="95" t="s">
        <v>88</v>
      </c>
      <c r="O5" s="95" t="s">
        <v>88</v>
      </c>
      <c r="P5" s="95" t="s">
        <v>88</v>
      </c>
      <c r="Q5" s="95"/>
      <c r="R5" s="95"/>
    </row>
    <row r="6" spans="1:125" ht="22.15" customHeight="1">
      <c r="B6" s="94">
        <v>3</v>
      </c>
      <c r="C6" s="97" t="s">
        <v>27</v>
      </c>
      <c r="D6" s="97" t="s">
        <v>28</v>
      </c>
      <c r="E6" s="95" t="s">
        <v>41</v>
      </c>
      <c r="F6" s="95">
        <v>24</v>
      </c>
      <c r="G6" s="95">
        <v>0</v>
      </c>
      <c r="H6" s="96">
        <v>0</v>
      </c>
      <c r="I6" s="97" t="s">
        <v>29</v>
      </c>
      <c r="J6" s="96">
        <v>30</v>
      </c>
      <c r="K6" s="95">
        <v>5</v>
      </c>
      <c r="L6" s="95" t="s">
        <v>88</v>
      </c>
      <c r="M6" s="95" t="s">
        <v>88</v>
      </c>
      <c r="N6" s="95" t="s">
        <v>88</v>
      </c>
      <c r="O6" s="95" t="s">
        <v>88</v>
      </c>
      <c r="P6" s="95" t="s">
        <v>88</v>
      </c>
      <c r="Q6" s="95"/>
      <c r="R6" s="95"/>
    </row>
    <row r="7" spans="1:125" ht="22.15" customHeight="1">
      <c r="B7" s="94">
        <v>4</v>
      </c>
      <c r="C7" s="97" t="s">
        <v>30</v>
      </c>
      <c r="D7" s="97" t="s">
        <v>31</v>
      </c>
      <c r="E7" s="95" t="s">
        <v>32</v>
      </c>
      <c r="F7" s="95">
        <v>15</v>
      </c>
      <c r="G7" s="95">
        <v>0</v>
      </c>
      <c r="H7" s="96">
        <v>0</v>
      </c>
      <c r="I7" s="97" t="s">
        <v>29</v>
      </c>
      <c r="J7" s="96">
        <v>20</v>
      </c>
      <c r="K7" s="95">
        <v>3</v>
      </c>
      <c r="L7" s="95"/>
      <c r="M7" s="95" t="s">
        <v>88</v>
      </c>
      <c r="N7" s="95" t="s">
        <v>88</v>
      </c>
      <c r="O7" s="95" t="s">
        <v>88</v>
      </c>
      <c r="P7" s="95"/>
      <c r="Q7" s="95"/>
      <c r="R7" s="95"/>
    </row>
    <row r="8" spans="1:125" ht="22.15" customHeight="1">
      <c r="B8" s="94">
        <v>5</v>
      </c>
      <c r="C8" s="97" t="s">
        <v>33</v>
      </c>
      <c r="D8" s="97" t="s">
        <v>34</v>
      </c>
      <c r="E8" s="95" t="s">
        <v>35</v>
      </c>
      <c r="F8" s="95">
        <v>10</v>
      </c>
      <c r="G8" s="95">
        <v>0</v>
      </c>
      <c r="H8" s="96">
        <v>0</v>
      </c>
      <c r="I8" s="97" t="s">
        <v>29</v>
      </c>
      <c r="J8" s="96">
        <v>10</v>
      </c>
      <c r="K8" s="95">
        <v>2</v>
      </c>
      <c r="L8" s="95"/>
      <c r="M8" s="95"/>
      <c r="N8" s="95"/>
      <c r="O8" s="95"/>
      <c r="P8" s="95"/>
      <c r="Q8" s="95" t="s">
        <v>88</v>
      </c>
      <c r="R8" s="95" t="s">
        <v>88</v>
      </c>
    </row>
    <row r="9" spans="1:125" ht="22.15" customHeight="1">
      <c r="B9" s="94">
        <v>6</v>
      </c>
      <c r="C9" s="97" t="s">
        <v>36</v>
      </c>
      <c r="D9" s="97" t="s">
        <v>37</v>
      </c>
      <c r="E9" s="95" t="s">
        <v>38</v>
      </c>
      <c r="F9" s="95">
        <v>24</v>
      </c>
      <c r="G9" s="95">
        <v>0</v>
      </c>
      <c r="H9" s="96">
        <v>0</v>
      </c>
      <c r="I9" s="97" t="s">
        <v>29</v>
      </c>
      <c r="J9" s="96"/>
      <c r="K9" s="95"/>
      <c r="L9" s="95"/>
      <c r="M9" s="95"/>
      <c r="N9" s="95"/>
      <c r="O9" s="95"/>
      <c r="P9" s="95"/>
      <c r="Q9" s="95"/>
      <c r="R9" s="95"/>
    </row>
    <row r="10" spans="1:125" ht="22.15" customHeight="1">
      <c r="B10" s="94">
        <v>7</v>
      </c>
      <c r="C10" s="97" t="s">
        <v>39</v>
      </c>
      <c r="D10" s="97" t="s">
        <v>40</v>
      </c>
      <c r="E10" s="95" t="s">
        <v>41</v>
      </c>
      <c r="F10" s="95">
        <v>24</v>
      </c>
      <c r="G10" s="95">
        <v>0</v>
      </c>
      <c r="H10" s="96">
        <v>0</v>
      </c>
      <c r="I10" s="97" t="s">
        <v>42</v>
      </c>
      <c r="J10" s="96"/>
      <c r="K10" s="95"/>
      <c r="L10" s="95"/>
      <c r="M10" s="95"/>
      <c r="N10" s="95"/>
      <c r="O10" s="95"/>
      <c r="P10" s="95"/>
      <c r="Q10" s="95"/>
      <c r="R10" s="95"/>
    </row>
    <row r="11" spans="1:125" ht="22.15" customHeight="1">
      <c r="B11" s="94">
        <v>8</v>
      </c>
      <c r="C11" s="97" t="s">
        <v>43</v>
      </c>
      <c r="D11" s="97" t="s">
        <v>44</v>
      </c>
      <c r="E11" s="95" t="s">
        <v>45</v>
      </c>
      <c r="F11" s="95">
        <v>24</v>
      </c>
      <c r="G11" s="95">
        <v>0</v>
      </c>
      <c r="H11" s="96">
        <v>0</v>
      </c>
      <c r="I11" s="97" t="s">
        <v>42</v>
      </c>
      <c r="J11" s="96"/>
      <c r="K11" s="95"/>
      <c r="L11" s="95"/>
      <c r="M11" s="95"/>
      <c r="N11" s="95"/>
      <c r="O11" s="95"/>
      <c r="P11" s="95"/>
      <c r="Q11" s="95"/>
      <c r="R11" s="95"/>
    </row>
    <row r="12" spans="1:125" ht="22.15" customHeight="1">
      <c r="B12" s="94">
        <v>9</v>
      </c>
      <c r="C12" s="97" t="s">
        <v>46</v>
      </c>
      <c r="D12" s="97" t="s">
        <v>47</v>
      </c>
      <c r="E12" s="95" t="s">
        <v>48</v>
      </c>
      <c r="F12" s="95">
        <v>24</v>
      </c>
      <c r="G12" s="95">
        <v>0</v>
      </c>
      <c r="H12" s="96">
        <v>0</v>
      </c>
      <c r="I12" s="97" t="s">
        <v>42</v>
      </c>
      <c r="J12" s="96"/>
      <c r="K12" s="95"/>
      <c r="L12" s="95"/>
      <c r="M12" s="95"/>
      <c r="N12" s="95"/>
      <c r="O12" s="95"/>
      <c r="P12" s="95"/>
      <c r="Q12" s="95"/>
      <c r="R12" s="95"/>
    </row>
    <row r="13" spans="1:125" ht="22.15" customHeight="1">
      <c r="B13" s="94">
        <v>10</v>
      </c>
      <c r="C13" s="97" t="s">
        <v>49</v>
      </c>
      <c r="D13" s="97" t="s">
        <v>50</v>
      </c>
      <c r="E13" s="95" t="s">
        <v>131</v>
      </c>
      <c r="F13" s="95">
        <v>24</v>
      </c>
      <c r="G13" s="95">
        <v>0</v>
      </c>
      <c r="H13" s="96">
        <v>0</v>
      </c>
      <c r="I13" s="97" t="s">
        <v>42</v>
      </c>
      <c r="J13" s="96"/>
      <c r="K13" s="95"/>
      <c r="L13" s="95"/>
      <c r="M13" s="95"/>
      <c r="N13" s="95"/>
      <c r="O13" s="95"/>
      <c r="P13" s="95"/>
      <c r="Q13" s="95"/>
      <c r="R13" s="95"/>
    </row>
    <row r="14" spans="1:125" ht="22.15" customHeight="1">
      <c r="B14" s="94">
        <v>11</v>
      </c>
      <c r="C14" s="97" t="s">
        <v>51</v>
      </c>
      <c r="D14" s="97" t="s">
        <v>52</v>
      </c>
      <c r="E14" s="95" t="s">
        <v>132</v>
      </c>
      <c r="F14" s="95">
        <v>24</v>
      </c>
      <c r="G14" s="95">
        <v>0</v>
      </c>
      <c r="H14" s="96">
        <v>0</v>
      </c>
      <c r="I14" s="97" t="s">
        <v>29</v>
      </c>
      <c r="J14" s="96"/>
      <c r="K14" s="95"/>
      <c r="L14" s="95"/>
      <c r="M14" s="95"/>
      <c r="N14" s="95"/>
      <c r="O14" s="95"/>
      <c r="P14" s="95"/>
      <c r="Q14" s="95"/>
      <c r="R14" s="95"/>
    </row>
    <row r="15" spans="1:125" ht="22.15" customHeight="1">
      <c r="B15" s="94">
        <v>12</v>
      </c>
      <c r="C15" s="97" t="s">
        <v>53</v>
      </c>
      <c r="D15" s="97" t="s">
        <v>54</v>
      </c>
      <c r="E15" s="95" t="s">
        <v>55</v>
      </c>
      <c r="F15" s="95">
        <v>24</v>
      </c>
      <c r="G15" s="95">
        <v>0</v>
      </c>
      <c r="H15" s="96">
        <v>0</v>
      </c>
      <c r="I15" s="97" t="s">
        <v>29</v>
      </c>
      <c r="J15" s="96"/>
      <c r="K15" s="95"/>
      <c r="L15" s="95"/>
      <c r="M15" s="95"/>
      <c r="N15" s="95"/>
      <c r="O15" s="95"/>
      <c r="P15" s="95"/>
      <c r="Q15" s="95"/>
      <c r="R15" s="95"/>
    </row>
    <row r="16" spans="1:125" ht="22.15" customHeight="1">
      <c r="B16" s="94">
        <v>13</v>
      </c>
      <c r="C16" s="97" t="s">
        <v>46</v>
      </c>
      <c r="D16" s="97" t="s">
        <v>56</v>
      </c>
      <c r="E16" s="95" t="s">
        <v>57</v>
      </c>
      <c r="F16" s="95">
        <v>24</v>
      </c>
      <c r="G16" s="95">
        <v>0</v>
      </c>
      <c r="H16" s="96">
        <v>0</v>
      </c>
      <c r="I16" s="97" t="s">
        <v>23</v>
      </c>
      <c r="J16" s="96"/>
      <c r="K16" s="95"/>
      <c r="L16" s="95"/>
      <c r="M16" s="95"/>
      <c r="N16" s="95"/>
      <c r="O16" s="95"/>
      <c r="P16" s="95"/>
      <c r="Q16" s="95"/>
      <c r="R16" s="95"/>
    </row>
    <row r="17" spans="2:18" ht="22.15" customHeight="1">
      <c r="B17" s="94">
        <v>14</v>
      </c>
      <c r="C17" s="97" t="s">
        <v>58</v>
      </c>
      <c r="D17" s="97" t="s">
        <v>59</v>
      </c>
      <c r="E17" s="95" t="s">
        <v>60</v>
      </c>
      <c r="F17" s="95">
        <v>24</v>
      </c>
      <c r="G17" s="95">
        <v>0</v>
      </c>
      <c r="H17" s="96">
        <v>0</v>
      </c>
      <c r="I17" s="97" t="s">
        <v>23</v>
      </c>
      <c r="J17" s="96"/>
      <c r="K17" s="95"/>
      <c r="L17" s="95"/>
      <c r="M17" s="95"/>
      <c r="N17" s="95"/>
      <c r="O17" s="95"/>
      <c r="P17" s="95"/>
      <c r="Q17" s="95"/>
      <c r="R17" s="95"/>
    </row>
    <row r="18" spans="2:18" ht="22.15" customHeight="1">
      <c r="B18" s="94">
        <v>15</v>
      </c>
      <c r="C18" s="97"/>
      <c r="D18" s="97"/>
      <c r="E18" s="95"/>
      <c r="F18" s="95"/>
      <c r="G18" s="95"/>
      <c r="H18" s="96"/>
      <c r="I18" s="97"/>
      <c r="J18" s="96"/>
      <c r="K18" s="95" t="str">
        <f t="shared" ref="K18:K23" si="0">IF(D18="","",TEXT(C18,)&amp;" "&amp;TEXT(D18,))</f>
        <v/>
      </c>
      <c r="L18" s="95"/>
      <c r="M18" s="95"/>
      <c r="N18" s="95"/>
      <c r="O18" s="95"/>
      <c r="P18" s="95"/>
      <c r="Q18" s="95"/>
      <c r="R18" s="95"/>
    </row>
    <row r="19" spans="2:18" ht="22.15" customHeight="1">
      <c r="B19" s="94">
        <v>16</v>
      </c>
      <c r="C19" s="97"/>
      <c r="D19" s="97"/>
      <c r="E19" s="97"/>
      <c r="F19" s="95"/>
      <c r="G19" s="95"/>
      <c r="H19" s="96"/>
      <c r="I19" s="97"/>
      <c r="J19" s="96"/>
      <c r="K19" s="95" t="str">
        <f t="shared" si="0"/>
        <v/>
      </c>
      <c r="L19" s="95"/>
      <c r="M19" s="95"/>
      <c r="N19" s="95"/>
      <c r="O19" s="95"/>
      <c r="P19" s="95"/>
      <c r="Q19" s="95"/>
      <c r="R19" s="95"/>
    </row>
    <row r="20" spans="2:18" ht="22.15" customHeight="1">
      <c r="B20" s="94">
        <v>17</v>
      </c>
      <c r="C20" s="97"/>
      <c r="D20" s="97"/>
      <c r="E20" s="97"/>
      <c r="F20" s="95"/>
      <c r="G20" s="95"/>
      <c r="H20" s="96"/>
      <c r="I20" s="97"/>
      <c r="J20" s="96"/>
      <c r="K20" s="95" t="str">
        <f t="shared" si="0"/>
        <v/>
      </c>
      <c r="L20" s="95"/>
      <c r="M20" s="95"/>
      <c r="N20" s="95"/>
      <c r="O20" s="95"/>
      <c r="P20" s="95"/>
      <c r="Q20" s="95"/>
      <c r="R20" s="95"/>
    </row>
    <row r="21" spans="2:18" ht="22.15" customHeight="1">
      <c r="B21" s="94">
        <v>18</v>
      </c>
      <c r="C21" s="97"/>
      <c r="D21" s="97"/>
      <c r="E21" s="97"/>
      <c r="F21" s="95"/>
      <c r="G21" s="95"/>
      <c r="H21" s="96"/>
      <c r="I21" s="97"/>
      <c r="J21" s="96"/>
      <c r="K21" s="95" t="str">
        <f t="shared" si="0"/>
        <v/>
      </c>
      <c r="L21" s="95"/>
      <c r="M21" s="95"/>
      <c r="N21" s="95"/>
      <c r="O21" s="95"/>
      <c r="P21" s="95"/>
      <c r="Q21" s="95"/>
      <c r="R21" s="95"/>
    </row>
    <row r="22" spans="2:18" ht="22.15" customHeight="1">
      <c r="B22" s="94">
        <v>19</v>
      </c>
      <c r="C22" s="97"/>
      <c r="D22" s="97"/>
      <c r="E22" s="97"/>
      <c r="F22" s="95"/>
      <c r="G22" s="95"/>
      <c r="H22" s="96"/>
      <c r="I22" s="97"/>
      <c r="J22" s="96"/>
      <c r="K22" s="95" t="str">
        <f t="shared" si="0"/>
        <v/>
      </c>
      <c r="L22" s="95"/>
      <c r="M22" s="95"/>
      <c r="N22" s="95"/>
      <c r="O22" s="95"/>
      <c r="P22" s="95"/>
      <c r="Q22" s="95"/>
      <c r="R22" s="95"/>
    </row>
    <row r="23" spans="2:18" ht="22.15" customHeight="1">
      <c r="B23" s="94">
        <v>20</v>
      </c>
      <c r="C23" s="97"/>
      <c r="D23" s="97"/>
      <c r="E23" s="97"/>
      <c r="F23" s="95"/>
      <c r="G23" s="95"/>
      <c r="H23" s="96"/>
      <c r="I23" s="97"/>
      <c r="J23" s="96"/>
      <c r="K23" s="95" t="str">
        <f t="shared" si="0"/>
        <v/>
      </c>
      <c r="L23" s="95"/>
      <c r="M23" s="95"/>
      <c r="N23" s="95"/>
      <c r="O23" s="95"/>
      <c r="P23" s="95"/>
      <c r="Q23" s="95"/>
      <c r="R23" s="95"/>
    </row>
    <row r="24" spans="2:18" ht="15">
      <c r="B24" s="83"/>
      <c r="C24" s="84"/>
      <c r="D24" s="84"/>
      <c r="E24" s="85"/>
      <c r="F24" s="86"/>
      <c r="G24" s="86"/>
      <c r="H24" s="85"/>
      <c r="I24" s="85"/>
      <c r="K24" s="86"/>
      <c r="L24" s="86"/>
      <c r="M24" s="86"/>
      <c r="N24" s="86"/>
      <c r="O24" s="86"/>
      <c r="P24" s="86"/>
      <c r="Q24" s="86"/>
      <c r="R24" s="86"/>
    </row>
  </sheetData>
  <protectedRanges>
    <protectedRange sqref="C4:I23" name="Personaldaten"/>
  </protectedRanges>
  <mergeCells count="2">
    <mergeCell ref="A1:I1"/>
    <mergeCell ref="A2:I2"/>
  </mergeCells>
  <dataValidations count="1">
    <dataValidation type="list" allowBlank="1" showInputMessage="1" showErrorMessage="1" sqref="I4:I23">
      <formula1>Teams</formula1>
    </dataValidation>
  </dataValidations>
  <pageMargins left="0.7" right="0.7" top="0.78740157499999996" bottom="0.78740157499999996" header="0.3" footer="0.3"/>
  <pageSetup paperSize="9" orientation="portrait" horizontalDpi="0" verticalDpi="0" r:id="rId1"/>
  <ignoredErrors>
    <ignoredError sqref="A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workbookViewId="0">
      <selection activeCell="F10" sqref="F10"/>
    </sheetView>
  </sheetViews>
  <sheetFormatPr baseColWidth="10" defaultColWidth="10.7109375" defaultRowHeight="15"/>
  <cols>
    <col min="1" max="1" width="3.7109375" style="52" customWidth="1"/>
    <col min="2" max="2" width="26" style="52" bestFit="1" customWidth="1"/>
    <col min="3" max="3" width="26.85546875" style="55" customWidth="1"/>
    <col min="4" max="4" width="5.140625" style="55" customWidth="1"/>
    <col min="5" max="5" width="22.7109375" style="52" customWidth="1"/>
    <col min="6" max="6" width="27.28515625" style="53" bestFit="1" customWidth="1"/>
    <col min="7" max="7" width="4.7109375" style="53" customWidth="1"/>
    <col min="8" max="8" width="20.140625" style="51" bestFit="1" customWidth="1"/>
    <col min="9" max="9" width="4.5703125" style="52" customWidth="1"/>
    <col min="10" max="10" width="1.140625" style="115" customWidth="1"/>
    <col min="11" max="11" width="30" style="52" bestFit="1" customWidth="1"/>
    <col min="12" max="12" width="20.28515625" style="52" bestFit="1" customWidth="1"/>
    <col min="13" max="28" width="4" style="52" customWidth="1"/>
    <col min="29" max="214" width="11" style="52" customWidth="1"/>
    <col min="215" max="16384" width="10.7109375" style="52"/>
  </cols>
  <sheetData>
    <row r="1" spans="1:121" s="47" customFormat="1" ht="17.25" customHeight="1">
      <c r="A1" s="166"/>
      <c r="B1" s="166"/>
      <c r="C1" s="166"/>
      <c r="D1" s="166"/>
      <c r="E1" s="166"/>
      <c r="F1" s="166"/>
      <c r="G1" s="166"/>
      <c r="H1" s="166"/>
      <c r="I1" s="166"/>
      <c r="J1" s="98"/>
    </row>
    <row r="2" spans="1:121" s="78" customFormat="1" ht="24" customHeight="1">
      <c r="A2" s="167" t="s">
        <v>142</v>
      </c>
      <c r="B2" s="167"/>
      <c r="C2" s="167"/>
      <c r="D2" s="167"/>
      <c r="E2" s="167"/>
      <c r="F2" s="167"/>
      <c r="G2" s="167"/>
      <c r="H2" s="167"/>
      <c r="I2" s="99"/>
      <c r="J2" s="100" t="s">
        <v>61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</row>
    <row r="3" spans="1:121" s="77" customFormat="1" ht="22.15" customHeight="1">
      <c r="B3" s="91" t="s">
        <v>62</v>
      </c>
      <c r="C3" s="101" t="s">
        <v>63</v>
      </c>
      <c r="E3" s="91" t="s">
        <v>64</v>
      </c>
      <c r="F3" s="92" t="s">
        <v>65</v>
      </c>
      <c r="H3" s="92" t="s">
        <v>66</v>
      </c>
      <c r="I3" s="84"/>
      <c r="J3" s="102" t="e">
        <f>DATE(YEAR(Jahr),MONTH(Jahr),1)</f>
        <v>#VALUE!</v>
      </c>
      <c r="K3" s="91" t="s">
        <v>67</v>
      </c>
      <c r="L3" s="92" t="s">
        <v>63</v>
      </c>
      <c r="M3" s="92" t="s">
        <v>68</v>
      </c>
      <c r="N3" s="132" t="s">
        <v>69</v>
      </c>
      <c r="O3" s="92" t="s">
        <v>70</v>
      </c>
      <c r="P3" s="92" t="s">
        <v>71</v>
      </c>
      <c r="Q3" s="92" t="s">
        <v>72</v>
      </c>
      <c r="R3" s="92" t="s">
        <v>73</v>
      </c>
      <c r="S3" s="92" t="s">
        <v>74</v>
      </c>
      <c r="T3" s="92" t="s">
        <v>75</v>
      </c>
      <c r="U3" s="92" t="s">
        <v>76</v>
      </c>
      <c r="V3" s="92" t="s">
        <v>77</v>
      </c>
      <c r="W3" s="92" t="s">
        <v>78</v>
      </c>
      <c r="X3" s="92" t="s">
        <v>79</v>
      </c>
      <c r="Y3" s="92" t="s">
        <v>80</v>
      </c>
      <c r="Z3" s="92" t="s">
        <v>81</v>
      </c>
      <c r="AA3" s="92" t="s">
        <v>82</v>
      </c>
      <c r="AB3" s="92" t="s">
        <v>83</v>
      </c>
    </row>
    <row r="4" spans="1:121" s="77" customFormat="1" ht="22.15" customHeight="1">
      <c r="B4" s="103" t="s">
        <v>84</v>
      </c>
      <c r="C4" s="104">
        <f>DATE(YEAR(F10),1,1)</f>
        <v>46023</v>
      </c>
      <c r="E4" s="105" t="s">
        <v>85</v>
      </c>
      <c r="F4" s="94" t="s">
        <v>86</v>
      </c>
      <c r="H4" s="106" t="s">
        <v>23</v>
      </c>
      <c r="I4" s="84"/>
      <c r="J4" s="102" t="e">
        <f>DATE(YEAR(J3+42),MONTH(J3+42),1)</f>
        <v>#VALUE!</v>
      </c>
      <c r="K4" s="103" t="s">
        <v>87</v>
      </c>
      <c r="L4" s="107">
        <v>46028</v>
      </c>
      <c r="M4" s="104" t="s">
        <v>88</v>
      </c>
      <c r="N4" s="126" t="s">
        <v>88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 t="s">
        <v>88</v>
      </c>
      <c r="AA4" s="104"/>
      <c r="AB4" s="104"/>
    </row>
    <row r="5" spans="1:121" s="77" customFormat="1" ht="22.15" customHeight="1">
      <c r="B5" s="103" t="s">
        <v>89</v>
      </c>
      <c r="C5" s="104">
        <f>C6 - 2</f>
        <v>46115</v>
      </c>
      <c r="E5" s="105" t="s">
        <v>90</v>
      </c>
      <c r="F5" s="94" t="s">
        <v>91</v>
      </c>
      <c r="H5" s="106" t="s">
        <v>29</v>
      </c>
      <c r="I5" s="84"/>
      <c r="J5" s="102" t="e">
        <f t="shared" ref="J5:J14" si="0">DATE(YEAR(J4+42),MONTH(J4+42),1)</f>
        <v>#VALUE!</v>
      </c>
      <c r="K5" s="103" t="s">
        <v>92</v>
      </c>
      <c r="L5" s="107">
        <v>46089</v>
      </c>
      <c r="M5" s="104"/>
      <c r="N5" s="126"/>
      <c r="O5" s="104" t="s">
        <v>88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</row>
    <row r="6" spans="1:121" s="77" customFormat="1" ht="22.15" customHeight="1">
      <c r="B6" s="103" t="s">
        <v>94</v>
      </c>
      <c r="C6" s="104">
        <f>7*ROUND((4&amp;-C14)/7+MOD(19*MOD(C14,19)-7,30)*0.14,)-6</f>
        <v>46117</v>
      </c>
      <c r="E6" s="105" t="s">
        <v>9</v>
      </c>
      <c r="F6" s="94" t="s">
        <v>95</v>
      </c>
      <c r="H6" s="106" t="s">
        <v>42</v>
      </c>
      <c r="I6" s="84"/>
      <c r="J6" s="102"/>
      <c r="K6" s="103" t="s">
        <v>96</v>
      </c>
      <c r="L6" s="107">
        <v>46177</v>
      </c>
      <c r="M6" s="104" t="s">
        <v>88</v>
      </c>
      <c r="N6" s="126" t="s">
        <v>88</v>
      </c>
      <c r="O6" s="104"/>
      <c r="P6" s="104"/>
      <c r="Q6" s="104"/>
      <c r="R6" s="104"/>
      <c r="S6" s="104" t="s">
        <v>88</v>
      </c>
      <c r="T6" s="104"/>
      <c r="U6" s="104"/>
      <c r="V6" s="104" t="s">
        <v>88</v>
      </c>
      <c r="W6" s="104" t="s">
        <v>88</v>
      </c>
      <c r="X6" s="104" t="s">
        <v>88</v>
      </c>
      <c r="Y6" s="104"/>
      <c r="Z6" s="104"/>
      <c r="AA6" s="104"/>
      <c r="AB6" s="104"/>
    </row>
    <row r="7" spans="1:121" s="77" customFormat="1" ht="22.15" customHeight="1">
      <c r="B7" s="103" t="s">
        <v>93</v>
      </c>
      <c r="C7" s="104">
        <f>C6 + 1</f>
        <v>46118</v>
      </c>
      <c r="E7" s="105"/>
      <c r="F7" s="94"/>
      <c r="H7" s="105"/>
      <c r="I7" s="84"/>
      <c r="J7" s="102" t="e">
        <f>DATE(YEAR(J5+42),MONTH(J5+42),1)</f>
        <v>#VALUE!</v>
      </c>
      <c r="K7" s="103" t="s">
        <v>124</v>
      </c>
      <c r="L7" s="107">
        <v>46249</v>
      </c>
      <c r="M7" s="104"/>
      <c r="N7" s="126"/>
      <c r="O7" s="104"/>
      <c r="P7" s="104"/>
      <c r="Q7" s="104"/>
      <c r="R7" s="104"/>
      <c r="S7" s="104"/>
      <c r="T7" s="104"/>
      <c r="U7" s="104"/>
      <c r="V7" s="104"/>
      <c r="W7" s="104"/>
      <c r="X7" s="104" t="s">
        <v>88</v>
      </c>
      <c r="Y7" s="104"/>
      <c r="Z7" s="104"/>
      <c r="AA7" s="104"/>
      <c r="AB7" s="104"/>
    </row>
    <row r="8" spans="1:121" s="77" customFormat="1" ht="22.15" customHeight="1">
      <c r="B8" s="103" t="s">
        <v>150</v>
      </c>
      <c r="C8" s="104">
        <f>DATE(YEAR(F10), 5, 1)</f>
        <v>46143</v>
      </c>
      <c r="E8" s="124"/>
      <c r="F8" s="125"/>
      <c r="H8" s="105"/>
      <c r="I8" s="84"/>
      <c r="J8" s="102" t="e">
        <f t="shared" si="0"/>
        <v>#VALUE!</v>
      </c>
      <c r="K8" s="103" t="s">
        <v>99</v>
      </c>
      <c r="L8" s="107">
        <v>46326</v>
      </c>
      <c r="M8" s="104"/>
      <c r="N8" s="126"/>
      <c r="O8" s="104"/>
      <c r="P8" s="104" t="s">
        <v>88</v>
      </c>
      <c r="Q8" s="104" t="s">
        <v>88</v>
      </c>
      <c r="R8" s="104" t="s">
        <v>88</v>
      </c>
      <c r="S8" s="104"/>
      <c r="T8" s="104" t="s">
        <v>88</v>
      </c>
      <c r="U8" s="104" t="s">
        <v>88</v>
      </c>
      <c r="V8" s="104"/>
      <c r="W8" s="104"/>
      <c r="X8" s="104"/>
      <c r="Y8" s="104" t="s">
        <v>88</v>
      </c>
      <c r="Z8" s="104" t="s">
        <v>88</v>
      </c>
      <c r="AA8" s="104" t="s">
        <v>88</v>
      </c>
      <c r="AB8" s="104" t="s">
        <v>88</v>
      </c>
    </row>
    <row r="9" spans="1:121" s="77" customFormat="1" ht="22.15" customHeight="1">
      <c r="B9" s="103" t="s">
        <v>97</v>
      </c>
      <c r="C9" s="104">
        <f>C6 + 39</f>
        <v>46156</v>
      </c>
      <c r="E9" s="92" t="s">
        <v>104</v>
      </c>
      <c r="F9" s="92" t="s">
        <v>103</v>
      </c>
      <c r="H9" s="105"/>
      <c r="I9" s="84"/>
      <c r="J9" s="102" t="e">
        <f t="shared" si="0"/>
        <v>#VALUE!</v>
      </c>
      <c r="K9" s="103" t="s">
        <v>101</v>
      </c>
      <c r="L9" s="107">
        <v>46327</v>
      </c>
      <c r="M9" s="104" t="s">
        <v>88</v>
      </c>
      <c r="N9" s="126" t="s">
        <v>88</v>
      </c>
      <c r="O9" s="104"/>
      <c r="P9" s="104"/>
      <c r="Q9" s="104"/>
      <c r="R9" s="104"/>
      <c r="S9" s="104"/>
      <c r="T9" s="104"/>
      <c r="U9" s="104"/>
      <c r="V9" s="104" t="s">
        <v>88</v>
      </c>
      <c r="W9" s="104" t="s">
        <v>88</v>
      </c>
      <c r="X9" s="104" t="s">
        <v>88</v>
      </c>
      <c r="Y9" s="104"/>
      <c r="Z9" s="104"/>
      <c r="AA9" s="104"/>
      <c r="AB9" s="104"/>
    </row>
    <row r="10" spans="1:121" s="77" customFormat="1" ht="22.15" customHeight="1">
      <c r="B10" s="103" t="s">
        <v>98</v>
      </c>
      <c r="C10" s="104">
        <f>C6 + 50</f>
        <v>46167</v>
      </c>
      <c r="E10" s="106" t="s">
        <v>151</v>
      </c>
      <c r="F10" s="104">
        <v>46023</v>
      </c>
      <c r="H10" s="105"/>
      <c r="I10" s="84"/>
      <c r="J10" s="102" t="e">
        <f t="shared" si="0"/>
        <v>#VALUE!</v>
      </c>
      <c r="K10" s="133" t="s">
        <v>105</v>
      </c>
      <c r="L10" s="134">
        <v>46344</v>
      </c>
      <c r="M10" s="135"/>
      <c r="N10" s="136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 t="s">
        <v>88</v>
      </c>
      <c r="Z10" s="135"/>
      <c r="AA10" s="135"/>
      <c r="AB10" s="135"/>
    </row>
    <row r="11" spans="1:121" s="77" customFormat="1" ht="22.15" customHeight="1">
      <c r="B11" s="103" t="s">
        <v>100</v>
      </c>
      <c r="C11" s="104">
        <f>DATE(YEAR(F10), 10, 3)</f>
        <v>46298</v>
      </c>
      <c r="H11" s="82"/>
      <c r="I11" s="84"/>
      <c r="J11" s="102" t="e">
        <f t="shared" si="0"/>
        <v>#VALUE!</v>
      </c>
      <c r="K11" s="137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</row>
    <row r="12" spans="1:121" s="77" customFormat="1" ht="22.15" customHeight="1">
      <c r="B12" s="103" t="s">
        <v>102</v>
      </c>
      <c r="C12" s="104">
        <f>DATE(YEAR(F10), 12, 25)</f>
        <v>46381</v>
      </c>
      <c r="F12" s="91" t="s">
        <v>107</v>
      </c>
      <c r="G12" s="92"/>
      <c r="H12" s="92"/>
      <c r="I12" s="92"/>
      <c r="J12" s="102" t="e">
        <f t="shared" si="0"/>
        <v>#VALUE!</v>
      </c>
      <c r="K12" s="137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 spans="1:121" s="77" customFormat="1" ht="22.15" customHeight="1">
      <c r="B13" s="105" t="s">
        <v>106</v>
      </c>
      <c r="C13" s="104">
        <f>DATE(YEAR(F10), 12, 26)</f>
        <v>46382</v>
      </c>
      <c r="F13" s="103" t="s">
        <v>108</v>
      </c>
      <c r="G13" s="104" t="s">
        <v>68</v>
      </c>
      <c r="H13" s="108" t="s">
        <v>109</v>
      </c>
      <c r="I13" s="126" t="s">
        <v>76</v>
      </c>
      <c r="J13" s="127" t="e">
        <f t="shared" si="0"/>
        <v>#VALUE!</v>
      </c>
      <c r="K13" s="128"/>
      <c r="L13" s="128"/>
      <c r="M13" s="128"/>
      <c r="N13" s="128"/>
      <c r="O13" s="128"/>
      <c r="P13" s="128"/>
      <c r="Q13" s="128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</row>
    <row r="14" spans="1:121" s="77" customFormat="1" ht="22.15" customHeight="1">
      <c r="C14" s="109" t="str">
        <f>TEXT(YEAR(F10), "0")</f>
        <v>2026</v>
      </c>
      <c r="F14" s="103" t="s">
        <v>110</v>
      </c>
      <c r="G14" s="104" t="s">
        <v>69</v>
      </c>
      <c r="H14" s="108" t="s">
        <v>111</v>
      </c>
      <c r="I14" s="126" t="s">
        <v>77</v>
      </c>
      <c r="J14" s="102" t="e">
        <f t="shared" si="0"/>
        <v>#VALUE!</v>
      </c>
      <c r="K14" s="130"/>
      <c r="L14" s="128"/>
      <c r="M14" s="129"/>
      <c r="N14" s="129"/>
      <c r="O14" s="130"/>
      <c r="P14" s="130"/>
      <c r="Q14" s="128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</row>
    <row r="15" spans="1:121" s="77" customFormat="1" ht="22.15" customHeight="1">
      <c r="B15" s="110"/>
      <c r="F15" s="103" t="s">
        <v>112</v>
      </c>
      <c r="G15" s="104" t="s">
        <v>70</v>
      </c>
      <c r="H15" s="108" t="s">
        <v>113</v>
      </c>
      <c r="I15" s="126" t="s">
        <v>78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29"/>
      <c r="V15" s="129"/>
      <c r="W15" s="129"/>
      <c r="X15" s="129"/>
      <c r="Y15" s="129"/>
      <c r="Z15" s="129"/>
      <c r="AA15" s="129"/>
      <c r="AB15" s="129"/>
    </row>
    <row r="16" spans="1:121" s="77" customFormat="1" ht="22.15" customHeight="1">
      <c r="B16" s="110"/>
      <c r="F16" s="103" t="s">
        <v>114</v>
      </c>
      <c r="G16" s="104" t="s">
        <v>71</v>
      </c>
      <c r="H16" s="108" t="s">
        <v>115</v>
      </c>
      <c r="I16" s="126" t="s">
        <v>79</v>
      </c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29"/>
      <c r="V16" s="129"/>
      <c r="W16" s="129"/>
      <c r="X16" s="129"/>
      <c r="Y16" s="129"/>
      <c r="Z16" s="129"/>
      <c r="AA16" s="129"/>
      <c r="AB16" s="129"/>
    </row>
    <row r="17" spans="2:28" s="77" customFormat="1" ht="22.15" customHeight="1">
      <c r="B17" s="110"/>
      <c r="F17" s="103" t="s">
        <v>116</v>
      </c>
      <c r="G17" s="104" t="s">
        <v>72</v>
      </c>
      <c r="H17" s="108" t="s">
        <v>117</v>
      </c>
      <c r="I17" s="126" t="s">
        <v>80</v>
      </c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29"/>
      <c r="V17" s="129"/>
      <c r="W17" s="129"/>
      <c r="X17" s="129"/>
      <c r="Y17" s="129"/>
      <c r="Z17" s="129"/>
      <c r="AA17" s="129"/>
      <c r="AB17" s="129"/>
    </row>
    <row r="18" spans="2:28" s="77" customFormat="1" ht="22.15" customHeight="1">
      <c r="B18" s="110"/>
      <c r="F18" s="103" t="s">
        <v>118</v>
      </c>
      <c r="G18" s="104" t="s">
        <v>73</v>
      </c>
      <c r="H18" s="108" t="s">
        <v>119</v>
      </c>
      <c r="I18" s="126" t="s">
        <v>81</v>
      </c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29"/>
      <c r="V18" s="129"/>
      <c r="W18" s="129"/>
      <c r="X18" s="129"/>
      <c r="Y18" s="129"/>
      <c r="Z18" s="129"/>
      <c r="AA18" s="129"/>
      <c r="AB18" s="129"/>
    </row>
    <row r="19" spans="2:28" s="77" customFormat="1" ht="22.15" customHeight="1">
      <c r="B19" s="110"/>
      <c r="F19" s="103" t="s">
        <v>120</v>
      </c>
      <c r="G19" s="104" t="s">
        <v>74</v>
      </c>
      <c r="H19" s="108" t="s">
        <v>121</v>
      </c>
      <c r="I19" s="126" t="s">
        <v>82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29"/>
      <c r="V19" s="129"/>
      <c r="W19" s="129"/>
      <c r="X19" s="129"/>
      <c r="Y19" s="129"/>
      <c r="Z19" s="129"/>
      <c r="AA19" s="129"/>
      <c r="AB19" s="129"/>
    </row>
    <row r="20" spans="2:28" s="77" customFormat="1" ht="22.15" customHeight="1">
      <c r="B20" s="110"/>
      <c r="F20" s="103" t="s">
        <v>122</v>
      </c>
      <c r="G20" s="104" t="s">
        <v>75</v>
      </c>
      <c r="H20" s="108" t="s">
        <v>123</v>
      </c>
      <c r="I20" s="126" t="s">
        <v>83</v>
      </c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29"/>
      <c r="V20" s="129"/>
      <c r="W20" s="129"/>
      <c r="X20" s="129"/>
      <c r="Y20" s="129"/>
      <c r="Z20" s="129"/>
      <c r="AA20" s="129"/>
      <c r="AB20" s="129"/>
    </row>
    <row r="21" spans="2:28" s="77" customFormat="1" ht="21.75" customHeight="1">
      <c r="B21" s="110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29"/>
      <c r="V21" s="129"/>
      <c r="W21" s="129"/>
      <c r="X21" s="129"/>
      <c r="Y21" s="129"/>
      <c r="Z21" s="129"/>
      <c r="AA21" s="129"/>
      <c r="AB21" s="129"/>
    </row>
    <row r="22" spans="2:28" s="77" customFormat="1" ht="21.75" customHeight="1">
      <c r="B22" s="110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29"/>
      <c r="V22" s="129"/>
      <c r="W22" s="129"/>
      <c r="X22" s="129"/>
      <c r="Y22" s="129"/>
      <c r="Z22" s="129"/>
      <c r="AA22" s="129"/>
      <c r="AB22" s="129"/>
    </row>
    <row r="23" spans="2:28" s="77" customFormat="1" ht="22.15" customHeight="1">
      <c r="B23" s="110"/>
      <c r="J23" s="111"/>
    </row>
    <row r="24" spans="2:28" s="77" customFormat="1" ht="22.15" customHeight="1">
      <c r="B24" s="110"/>
      <c r="C24" s="110"/>
      <c r="D24" s="110"/>
      <c r="E24" s="112"/>
      <c r="F24" s="86"/>
      <c r="G24" s="86"/>
      <c r="H24" s="113"/>
      <c r="I24" s="84"/>
      <c r="J24" s="102"/>
    </row>
    <row r="25" spans="2:28" s="77" customFormat="1" ht="22.15" customHeight="1">
      <c r="B25" s="110"/>
      <c r="C25" s="110"/>
      <c r="D25" s="110"/>
      <c r="E25" s="112"/>
      <c r="F25" s="86"/>
      <c r="G25" s="86"/>
      <c r="H25" s="113"/>
      <c r="I25" s="84"/>
      <c r="J25" s="102"/>
    </row>
    <row r="26" spans="2:28" s="77" customFormat="1" ht="22.15" customHeight="1">
      <c r="B26" s="110"/>
      <c r="C26" s="110"/>
      <c r="D26" s="110"/>
      <c r="E26" s="112"/>
      <c r="F26" s="86"/>
      <c r="G26" s="86"/>
      <c r="H26" s="113"/>
      <c r="I26" s="84"/>
      <c r="J26" s="102"/>
    </row>
    <row r="27" spans="2:28" s="77" customFormat="1" ht="22.15" customHeight="1">
      <c r="B27" s="110"/>
      <c r="C27" s="110"/>
      <c r="D27" s="110"/>
      <c r="E27" s="112"/>
      <c r="F27" s="86"/>
      <c r="G27" s="86"/>
      <c r="H27" s="113"/>
      <c r="I27" s="84"/>
      <c r="J27" s="102"/>
    </row>
    <row r="28" spans="2:28" s="49" customFormat="1">
      <c r="C28" s="54"/>
      <c r="D28" s="54"/>
      <c r="F28" s="50"/>
      <c r="G28" s="50"/>
      <c r="H28" s="48"/>
      <c r="J28" s="114"/>
    </row>
    <row r="29" spans="2:28" s="49" customFormat="1">
      <c r="C29" s="54"/>
      <c r="D29" s="54"/>
      <c r="F29" s="50"/>
      <c r="G29" s="50"/>
      <c r="H29" s="48"/>
      <c r="J29" s="114"/>
    </row>
    <row r="30" spans="2:28" s="49" customFormat="1">
      <c r="C30" s="54"/>
      <c r="D30" s="54"/>
      <c r="F30" s="50"/>
      <c r="G30" s="50"/>
      <c r="H30" s="48"/>
      <c r="J30" s="114"/>
    </row>
  </sheetData>
  <protectedRanges>
    <protectedRange sqref="H4:H6 H8:H10" name="Teams_1"/>
    <protectedRange sqref="E10" name="Firmenname_1"/>
    <protectedRange sqref="F10" name="Jahresdatum_1"/>
  </protectedRanges>
  <mergeCells count="2">
    <mergeCell ref="A1:I1"/>
    <mergeCell ref="A2:H2"/>
  </mergeCells>
  <conditionalFormatting sqref="G9:G10 E24:G27 F7:G7">
    <cfRule type="duplicateValues" dxfId="17" priority="3"/>
  </conditionalFormatting>
  <conditionalFormatting sqref="H24:H27">
    <cfRule type="duplicateValues" dxfId="16" priority="4"/>
  </conditionalFormatting>
  <conditionalFormatting sqref="G6">
    <cfRule type="duplicateValues" dxfId="15" priority="2"/>
  </conditionalFormatting>
  <conditionalFormatting sqref="F6">
    <cfRule type="duplicateValues" dxfId="14" priority="1"/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J3:J1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143" customWidth="1"/>
    <col min="6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2" t="s">
        <v>11</v>
      </c>
      <c r="G2" s="39"/>
      <c r="H2" s="15"/>
      <c r="I2" s="17" t="s">
        <v>5</v>
      </c>
    </row>
    <row r="3" spans="1:10" ht="14.1" customHeight="1">
      <c r="G3" s="2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144" t="s">
        <v>152</v>
      </c>
      <c r="E8" s="144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40">
        <v>44927</v>
      </c>
      <c r="B9" s="42">
        <f>A9</f>
        <v>44927</v>
      </c>
      <c r="C9" s="31"/>
      <c r="D9" s="145"/>
      <c r="E9" s="146"/>
      <c r="F9" s="21"/>
      <c r="G9" s="21"/>
      <c r="H9" s="36"/>
      <c r="I9" s="32"/>
    </row>
    <row r="10" spans="1:10" ht="15" customHeight="1">
      <c r="A10" s="40">
        <f>A9+1</f>
        <v>44928</v>
      </c>
      <c r="B10" s="43">
        <f>B9+1</f>
        <v>44928</v>
      </c>
      <c r="C10" s="35">
        <v>8</v>
      </c>
      <c r="D10" s="147">
        <v>0.51388888888888895</v>
      </c>
      <c r="E10" s="150">
        <v>0.55555555555555558</v>
      </c>
      <c r="F10" s="45">
        <f t="shared" ref="F10:F13" si="0">(E10-D10)*24</f>
        <v>0.99999999999999911</v>
      </c>
      <c r="G10" s="34">
        <v>9</v>
      </c>
      <c r="H10" s="37"/>
      <c r="I10" s="32"/>
    </row>
    <row r="11" spans="1:10" ht="15" customHeight="1">
      <c r="A11" s="40">
        <f t="shared" ref="A11:B26" si="1">A10+1</f>
        <v>44929</v>
      </c>
      <c r="B11" s="43">
        <f t="shared" si="1"/>
        <v>44929</v>
      </c>
      <c r="C11" s="13">
        <v>8</v>
      </c>
      <c r="D11" s="147">
        <v>0.49305555555555558</v>
      </c>
      <c r="E11" s="150">
        <v>0.51041666666666663</v>
      </c>
      <c r="F11" s="45">
        <f t="shared" si="0"/>
        <v>0.41666666666666519</v>
      </c>
      <c r="G11" s="14">
        <v>9.5</v>
      </c>
      <c r="H11" s="37"/>
      <c r="I11" s="32"/>
    </row>
    <row r="12" spans="1:10" ht="15" customHeight="1">
      <c r="A12" s="40">
        <f t="shared" si="1"/>
        <v>44930</v>
      </c>
      <c r="B12" s="43">
        <f t="shared" si="1"/>
        <v>44930</v>
      </c>
      <c r="C12" s="13">
        <v>8</v>
      </c>
      <c r="D12" s="147">
        <v>0.5</v>
      </c>
      <c r="E12" s="150">
        <v>0.5625</v>
      </c>
      <c r="F12" s="45">
        <f t="shared" si="0"/>
        <v>1.5</v>
      </c>
      <c r="G12" s="14">
        <v>8</v>
      </c>
      <c r="H12" s="37"/>
      <c r="I12" s="32"/>
    </row>
    <row r="13" spans="1:10" ht="15" customHeight="1">
      <c r="A13" s="40">
        <f t="shared" si="1"/>
        <v>44931</v>
      </c>
      <c r="B13" s="43">
        <f t="shared" si="1"/>
        <v>44931</v>
      </c>
      <c r="C13" s="13">
        <v>8</v>
      </c>
      <c r="D13" s="147">
        <v>0.60069444444444442</v>
      </c>
      <c r="E13" s="150">
        <v>0.625</v>
      </c>
      <c r="F13" s="45">
        <f t="shared" si="0"/>
        <v>0.58333333333333393</v>
      </c>
      <c r="G13" s="14">
        <v>9</v>
      </c>
      <c r="H13" s="37"/>
      <c r="I13" s="32"/>
    </row>
    <row r="14" spans="1:10" ht="15" customHeight="1">
      <c r="A14" s="40">
        <f t="shared" si="1"/>
        <v>44932</v>
      </c>
      <c r="B14" s="43">
        <f t="shared" si="1"/>
        <v>44932</v>
      </c>
      <c r="C14" s="13">
        <v>8</v>
      </c>
      <c r="D14" s="153"/>
      <c r="E14" s="148"/>
      <c r="F14" s="34"/>
      <c r="G14" s="14"/>
      <c r="H14" s="37"/>
      <c r="I14" s="32"/>
    </row>
    <row r="15" spans="1:10" ht="15" customHeight="1">
      <c r="A15" s="40">
        <f t="shared" si="1"/>
        <v>44933</v>
      </c>
      <c r="B15" s="42">
        <f t="shared" si="1"/>
        <v>44933</v>
      </c>
      <c r="C15" s="31"/>
      <c r="D15" s="151"/>
      <c r="E15" s="152"/>
      <c r="F15" s="20"/>
      <c r="G15" s="20"/>
      <c r="H15" s="37"/>
      <c r="I15" s="32"/>
    </row>
    <row r="16" spans="1:10" ht="15" customHeight="1">
      <c r="A16" s="40">
        <f t="shared" si="1"/>
        <v>44934</v>
      </c>
      <c r="B16" s="42">
        <f t="shared" si="1"/>
        <v>44934</v>
      </c>
      <c r="C16" s="31"/>
      <c r="D16" s="151"/>
      <c r="E16" s="152"/>
      <c r="F16" s="20"/>
      <c r="G16" s="20"/>
      <c r="H16" s="37"/>
      <c r="I16" s="32"/>
    </row>
    <row r="17" spans="1:9" ht="15" customHeight="1">
      <c r="A17" s="40">
        <f t="shared" si="1"/>
        <v>44935</v>
      </c>
      <c r="B17" s="43">
        <f t="shared" si="1"/>
        <v>44935</v>
      </c>
      <c r="C17" s="35">
        <v>8</v>
      </c>
      <c r="D17" s="153"/>
      <c r="E17" s="148"/>
      <c r="F17" s="34"/>
      <c r="G17" s="34"/>
      <c r="H17" s="37"/>
      <c r="I17" s="32"/>
    </row>
    <row r="18" spans="1:9" ht="15" customHeight="1">
      <c r="A18" s="40">
        <f t="shared" si="1"/>
        <v>44936</v>
      </c>
      <c r="B18" s="43">
        <f t="shared" si="1"/>
        <v>44936</v>
      </c>
      <c r="C18" s="13">
        <v>8</v>
      </c>
      <c r="D18" s="154"/>
      <c r="E18" s="149"/>
      <c r="F18" s="14"/>
      <c r="G18" s="14"/>
      <c r="H18" s="37"/>
      <c r="I18" s="32"/>
    </row>
    <row r="19" spans="1:9" ht="15" customHeight="1">
      <c r="A19" s="40">
        <f t="shared" si="1"/>
        <v>44937</v>
      </c>
      <c r="B19" s="43">
        <f t="shared" si="1"/>
        <v>44937</v>
      </c>
      <c r="C19" s="13">
        <v>8</v>
      </c>
      <c r="D19" s="154"/>
      <c r="E19" s="149"/>
      <c r="F19" s="14"/>
      <c r="G19" s="14"/>
      <c r="H19" s="37"/>
      <c r="I19" s="32"/>
    </row>
    <row r="20" spans="1:9" ht="15" customHeight="1">
      <c r="A20" s="40">
        <f t="shared" si="1"/>
        <v>44938</v>
      </c>
      <c r="B20" s="43">
        <f t="shared" si="1"/>
        <v>44938</v>
      </c>
      <c r="C20" s="13">
        <v>8</v>
      </c>
      <c r="D20" s="154"/>
      <c r="E20" s="149"/>
      <c r="F20" s="14"/>
      <c r="G20" s="14"/>
      <c r="H20" s="37"/>
      <c r="I20" s="32"/>
    </row>
    <row r="21" spans="1:9" ht="15" customHeight="1">
      <c r="A21" s="40">
        <f t="shared" si="1"/>
        <v>44939</v>
      </c>
      <c r="B21" s="43">
        <f t="shared" si="1"/>
        <v>44939</v>
      </c>
      <c r="C21" s="13">
        <v>8</v>
      </c>
      <c r="D21" s="154"/>
      <c r="E21" s="149"/>
      <c r="F21" s="14"/>
      <c r="G21" s="14"/>
      <c r="H21" s="37"/>
      <c r="I21" s="32"/>
    </row>
    <row r="22" spans="1:9" ht="15" customHeight="1">
      <c r="A22" s="40">
        <f t="shared" si="1"/>
        <v>44940</v>
      </c>
      <c r="B22" s="42">
        <f t="shared" si="1"/>
        <v>44940</v>
      </c>
      <c r="C22" s="31"/>
      <c r="D22" s="151"/>
      <c r="E22" s="152"/>
      <c r="F22" s="20"/>
      <c r="G22" s="20"/>
      <c r="H22" s="37"/>
      <c r="I22" s="32"/>
    </row>
    <row r="23" spans="1:9" ht="15" customHeight="1">
      <c r="A23" s="40">
        <f t="shared" si="1"/>
        <v>44941</v>
      </c>
      <c r="B23" s="42">
        <f t="shared" si="1"/>
        <v>44941</v>
      </c>
      <c r="C23" s="31"/>
      <c r="D23" s="151"/>
      <c r="E23" s="152"/>
      <c r="F23" s="20"/>
      <c r="G23" s="20"/>
      <c r="H23" s="37"/>
      <c r="I23" s="32"/>
    </row>
    <row r="24" spans="1:9" ht="15" customHeight="1">
      <c r="A24" s="40">
        <f t="shared" si="1"/>
        <v>44942</v>
      </c>
      <c r="B24" s="43">
        <f t="shared" si="1"/>
        <v>44942</v>
      </c>
      <c r="C24" s="35">
        <v>8</v>
      </c>
      <c r="D24" s="153"/>
      <c r="E24" s="148"/>
      <c r="F24" s="34"/>
      <c r="G24" s="34"/>
      <c r="H24" s="37"/>
      <c r="I24" s="32"/>
    </row>
    <row r="25" spans="1:9" ht="15" customHeight="1">
      <c r="A25" s="40">
        <f t="shared" si="1"/>
        <v>44943</v>
      </c>
      <c r="B25" s="43">
        <f t="shared" si="1"/>
        <v>44943</v>
      </c>
      <c r="C25" s="13">
        <v>8</v>
      </c>
      <c r="D25" s="154"/>
      <c r="E25" s="149"/>
      <c r="F25" s="14"/>
      <c r="G25" s="14"/>
      <c r="H25" s="37"/>
      <c r="I25" s="32"/>
    </row>
    <row r="26" spans="1:9" ht="15" customHeight="1">
      <c r="A26" s="40">
        <f t="shared" si="1"/>
        <v>44944</v>
      </c>
      <c r="B26" s="43">
        <f t="shared" si="1"/>
        <v>44944</v>
      </c>
      <c r="C26" s="13">
        <v>8</v>
      </c>
      <c r="D26" s="154"/>
      <c r="E26" s="149"/>
      <c r="F26" s="14"/>
      <c r="G26" s="14"/>
      <c r="H26" s="37"/>
      <c r="I26" s="32"/>
    </row>
    <row r="27" spans="1:9" ht="15" customHeight="1">
      <c r="A27" s="40">
        <f t="shared" ref="A27:B39" si="2">A26+1</f>
        <v>44945</v>
      </c>
      <c r="B27" s="43">
        <f t="shared" si="2"/>
        <v>44945</v>
      </c>
      <c r="C27" s="13">
        <v>8</v>
      </c>
      <c r="D27" s="154"/>
      <c r="E27" s="149"/>
      <c r="F27" s="14"/>
      <c r="G27" s="14"/>
      <c r="H27" s="37"/>
      <c r="I27" s="32"/>
    </row>
    <row r="28" spans="1:9" ht="15" customHeight="1">
      <c r="A28" s="40">
        <f t="shared" si="2"/>
        <v>44946</v>
      </c>
      <c r="B28" s="43">
        <f t="shared" si="2"/>
        <v>44946</v>
      </c>
      <c r="C28" s="13">
        <v>8</v>
      </c>
      <c r="D28" s="154"/>
      <c r="E28" s="149"/>
      <c r="F28" s="14"/>
      <c r="G28" s="14"/>
      <c r="H28" s="37"/>
      <c r="I28" s="32"/>
    </row>
    <row r="29" spans="1:9" ht="15" customHeight="1">
      <c r="A29" s="40">
        <f t="shared" si="2"/>
        <v>44947</v>
      </c>
      <c r="B29" s="42">
        <f t="shared" si="2"/>
        <v>44947</v>
      </c>
      <c r="C29" s="31"/>
      <c r="D29" s="151"/>
      <c r="E29" s="152"/>
      <c r="F29" s="20"/>
      <c r="G29" s="20"/>
      <c r="H29" s="37"/>
      <c r="I29" s="32"/>
    </row>
    <row r="30" spans="1:9" ht="15" customHeight="1">
      <c r="A30" s="40">
        <f t="shared" si="2"/>
        <v>44948</v>
      </c>
      <c r="B30" s="42">
        <f t="shared" si="2"/>
        <v>44948</v>
      </c>
      <c r="C30" s="31"/>
      <c r="D30" s="151"/>
      <c r="E30" s="152"/>
      <c r="F30" s="20"/>
      <c r="G30" s="20"/>
      <c r="H30" s="37"/>
      <c r="I30" s="32"/>
    </row>
    <row r="31" spans="1:9" ht="15" customHeight="1">
      <c r="A31" s="40">
        <f t="shared" si="2"/>
        <v>44949</v>
      </c>
      <c r="B31" s="43">
        <f t="shared" si="2"/>
        <v>44949</v>
      </c>
      <c r="C31" s="35">
        <v>8</v>
      </c>
      <c r="D31" s="153"/>
      <c r="E31" s="148"/>
      <c r="F31" s="34"/>
      <c r="G31" s="34"/>
      <c r="H31" s="37"/>
      <c r="I31" s="32"/>
    </row>
    <row r="32" spans="1:9" ht="15" customHeight="1">
      <c r="A32" s="40">
        <f t="shared" si="2"/>
        <v>44950</v>
      </c>
      <c r="B32" s="43">
        <f t="shared" si="2"/>
        <v>44950</v>
      </c>
      <c r="C32" s="13">
        <v>8</v>
      </c>
      <c r="D32" s="154"/>
      <c r="E32" s="149"/>
      <c r="F32" s="14"/>
      <c r="G32" s="14"/>
      <c r="H32" s="37"/>
      <c r="I32" s="32"/>
    </row>
    <row r="33" spans="1:11" ht="15" customHeight="1">
      <c r="A33" s="40">
        <f t="shared" si="2"/>
        <v>44951</v>
      </c>
      <c r="B33" s="43">
        <f t="shared" si="2"/>
        <v>44951</v>
      </c>
      <c r="C33" s="13">
        <v>8</v>
      </c>
      <c r="D33" s="154"/>
      <c r="E33" s="149"/>
      <c r="F33" s="14"/>
      <c r="G33" s="14"/>
      <c r="H33" s="37"/>
      <c r="I33" s="32"/>
    </row>
    <row r="34" spans="1:11" ht="15" customHeight="1">
      <c r="A34" s="40">
        <f t="shared" si="2"/>
        <v>44952</v>
      </c>
      <c r="B34" s="43">
        <f t="shared" si="2"/>
        <v>44952</v>
      </c>
      <c r="C34" s="13">
        <v>8</v>
      </c>
      <c r="D34" s="154"/>
      <c r="E34" s="149"/>
      <c r="F34" s="14"/>
      <c r="G34" s="14"/>
      <c r="H34" s="37"/>
      <c r="I34" s="32"/>
      <c r="K34" s="41"/>
    </row>
    <row r="35" spans="1:11" ht="15" customHeight="1">
      <c r="A35" s="40">
        <f t="shared" si="2"/>
        <v>44953</v>
      </c>
      <c r="B35" s="43">
        <f t="shared" si="2"/>
        <v>44953</v>
      </c>
      <c r="C35" s="13">
        <v>8</v>
      </c>
      <c r="D35" s="154"/>
      <c r="E35" s="149"/>
      <c r="F35" s="14"/>
      <c r="G35" s="14"/>
      <c r="H35" s="37"/>
      <c r="I35" s="32"/>
    </row>
    <row r="36" spans="1:11" ht="15" customHeight="1">
      <c r="A36" s="40">
        <f t="shared" si="2"/>
        <v>44954</v>
      </c>
      <c r="B36" s="42">
        <f t="shared" si="2"/>
        <v>44954</v>
      </c>
      <c r="C36" s="31"/>
      <c r="D36" s="151"/>
      <c r="E36" s="152"/>
      <c r="F36" s="20"/>
      <c r="G36" s="20"/>
      <c r="H36" s="37"/>
      <c r="I36" s="32"/>
    </row>
    <row r="37" spans="1:11" ht="15" customHeight="1">
      <c r="A37" s="40">
        <f t="shared" si="2"/>
        <v>44955</v>
      </c>
      <c r="B37" s="42">
        <f t="shared" si="2"/>
        <v>44955</v>
      </c>
      <c r="C37" s="31"/>
      <c r="D37" s="151"/>
      <c r="E37" s="152"/>
      <c r="F37" s="20"/>
      <c r="G37" s="20"/>
      <c r="H37" s="37"/>
      <c r="I37" s="32"/>
    </row>
    <row r="38" spans="1:11" ht="15" customHeight="1">
      <c r="A38" s="40">
        <f t="shared" si="2"/>
        <v>44956</v>
      </c>
      <c r="B38" s="43">
        <f t="shared" si="2"/>
        <v>44956</v>
      </c>
      <c r="C38" s="13">
        <v>8</v>
      </c>
      <c r="D38" s="153"/>
      <c r="E38" s="148"/>
      <c r="F38" s="34"/>
      <c r="G38" s="34"/>
      <c r="H38" s="37"/>
      <c r="I38" s="32"/>
    </row>
    <row r="39" spans="1:11" ht="15" customHeight="1" thickBot="1">
      <c r="A39" s="40">
        <f t="shared" si="2"/>
        <v>44957</v>
      </c>
      <c r="B39" s="43">
        <f t="shared" si="2"/>
        <v>44957</v>
      </c>
      <c r="C39" s="13">
        <v>8</v>
      </c>
      <c r="D39" s="154"/>
      <c r="E39" s="149"/>
      <c r="F39" s="14"/>
      <c r="G39" s="14"/>
      <c r="H39" s="38"/>
      <c r="I39" s="32"/>
    </row>
    <row r="40" spans="1:11" s="6" customFormat="1" ht="15" customHeight="1" thickBot="1">
      <c r="A40" s="177" t="s">
        <v>1</v>
      </c>
      <c r="B40" s="178"/>
      <c r="C40" s="44">
        <f t="shared" ref="C40:G40" si="3">SUM(C9:C39)</f>
        <v>176</v>
      </c>
      <c r="D40" s="155"/>
      <c r="E40" s="156"/>
      <c r="F40" s="138">
        <f t="shared" si="3"/>
        <v>3.4999999999999982</v>
      </c>
      <c r="G40" s="138">
        <f t="shared" si="3"/>
        <v>35.5</v>
      </c>
      <c r="H40" s="44"/>
      <c r="I40" s="19"/>
    </row>
    <row r="41" spans="1:11">
      <c r="A41" s="23"/>
      <c r="B41" s="18"/>
      <c r="C41" s="5"/>
      <c r="D41" s="157"/>
      <c r="E41" s="157"/>
      <c r="F41" s="5"/>
      <c r="G41" s="5"/>
      <c r="H41" s="5"/>
      <c r="I41" s="7"/>
    </row>
    <row r="42" spans="1:11">
      <c r="A42" s="23" t="s">
        <v>2</v>
      </c>
      <c r="B42" s="5"/>
      <c r="C42" s="5"/>
      <c r="D42" s="157"/>
      <c r="E42" s="157"/>
      <c r="F42" s="5"/>
      <c r="G42" s="5"/>
      <c r="H42" s="5"/>
      <c r="I42" s="7"/>
    </row>
    <row r="43" spans="1:11">
      <c r="A43" s="23"/>
      <c r="B43" s="5"/>
      <c r="C43" s="5"/>
      <c r="D43" s="157"/>
      <c r="E43" s="157"/>
      <c r="F43" s="5"/>
      <c r="G43" s="5"/>
      <c r="H43" s="5"/>
      <c r="I43" s="7"/>
    </row>
    <row r="44" spans="1:11">
      <c r="A44" s="24"/>
      <c r="B44" s="8"/>
      <c r="C44" s="8"/>
      <c r="D44" s="158"/>
      <c r="E44" s="158"/>
      <c r="F44" s="8"/>
      <c r="G44" s="8"/>
      <c r="H44" s="8"/>
      <c r="I44" s="9"/>
    </row>
    <row r="45" spans="1:11" ht="13.5" thickBot="1">
      <c r="A45" s="25"/>
      <c r="B45" s="10"/>
      <c r="C45" s="10"/>
      <c r="D45" s="159"/>
      <c r="E45" s="160" t="s">
        <v>3</v>
      </c>
      <c r="F45" s="10"/>
      <c r="G45" s="10"/>
      <c r="H45" s="179" t="s">
        <v>6</v>
      </c>
      <c r="I45" s="180"/>
    </row>
    <row r="46" spans="1:11" ht="6.75" customHeight="1">
      <c r="A46" s="26"/>
      <c r="B46" s="5"/>
      <c r="C46" s="5"/>
      <c r="D46" s="157"/>
      <c r="E46" s="161"/>
      <c r="F46" s="5"/>
      <c r="G46" s="5"/>
      <c r="H46" s="5"/>
      <c r="I46" s="11"/>
    </row>
    <row r="47" spans="1:11">
      <c r="A47" s="27"/>
      <c r="B47" s="12"/>
      <c r="C47" s="12"/>
      <c r="D47" s="162"/>
      <c r="E47" s="162"/>
      <c r="F47" s="12"/>
      <c r="G47" s="12"/>
      <c r="H47" s="12"/>
      <c r="I47" s="12"/>
      <c r="J47" s="12"/>
    </row>
    <row r="48" spans="1:11">
      <c r="A48" s="27"/>
      <c r="B48" s="12"/>
      <c r="C48" s="12"/>
      <c r="D48" s="162"/>
      <c r="E48" s="162"/>
      <c r="F48" s="12"/>
      <c r="G48" s="12"/>
      <c r="H48" s="12"/>
      <c r="I48" s="12"/>
      <c r="J48" s="12"/>
    </row>
    <row r="49" spans="1:10">
      <c r="A49" s="27"/>
      <c r="B49" s="12"/>
      <c r="C49" s="12"/>
      <c r="D49" s="162"/>
      <c r="E49" s="162"/>
      <c r="F49" s="12"/>
      <c r="G49" s="12"/>
      <c r="H49" s="12"/>
      <c r="I49" s="12"/>
      <c r="J49" s="12"/>
    </row>
    <row r="50" spans="1:10">
      <c r="A50" s="27"/>
      <c r="B50" s="12"/>
      <c r="C50" s="12"/>
      <c r="D50" s="162"/>
      <c r="E50" s="162"/>
      <c r="F50" s="12"/>
      <c r="G50" s="12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B9">
    <cfRule type="expression" dxfId="13" priority="2">
      <formula>WEEKDAY(A$9,6)&gt;5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tabSelected="1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156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Feiertage!F10</f>
        <v>46023</v>
      </c>
      <c r="B9" s="119">
        <f>A9</f>
        <v>46023</v>
      </c>
      <c r="C9" s="33">
        <f>IF(OR(WEEKDAY(B9,2)=6,WEEKDAY(B9,2)=7),"",8)</f>
        <v>8</v>
      </c>
      <c r="D9" s="141"/>
      <c r="E9" s="141"/>
      <c r="F9" s="142"/>
      <c r="G9" s="123"/>
      <c r="H9" s="36"/>
      <c r="I9" s="32"/>
    </row>
    <row r="10" spans="1:10" ht="15" customHeight="1">
      <c r="A10" s="118">
        <f>A9+1</f>
        <v>46024</v>
      </c>
      <c r="B10" s="119">
        <f>B9+1</f>
        <v>46024</v>
      </c>
      <c r="C10" s="33">
        <f t="shared" ref="C10:C16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A39" si="2">A10+1</f>
        <v>46025</v>
      </c>
      <c r="B11" s="119">
        <f t="shared" ref="B11:B39" si="3">B10+1</f>
        <v>46025</v>
      </c>
      <c r="C11" s="33" t="str">
        <f t="shared" si="0"/>
        <v/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46026</v>
      </c>
      <c r="B12" s="119">
        <f t="shared" si="3"/>
        <v>46026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46027</v>
      </c>
      <c r="B13" s="119">
        <f t="shared" si="3"/>
        <v>46027</v>
      </c>
      <c r="C13" s="33">
        <f t="shared" si="0"/>
        <v>8</v>
      </c>
      <c r="D13" s="141">
        <v>0.51388888888888895</v>
      </c>
      <c r="E13" s="141">
        <v>0.56597222222222221</v>
      </c>
      <c r="F13" s="142">
        <f>IF(OR(D13="", E13=""), "", (E13-D13)*24)</f>
        <v>1.2499999999999982</v>
      </c>
      <c r="G13" s="123">
        <v>9</v>
      </c>
      <c r="H13" s="37"/>
      <c r="I13" s="32"/>
    </row>
    <row r="14" spans="1:10" ht="15" customHeight="1">
      <c r="A14" s="118">
        <f t="shared" si="2"/>
        <v>46028</v>
      </c>
      <c r="B14" s="119">
        <f t="shared" si="3"/>
        <v>46028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46029</v>
      </c>
      <c r="B15" s="119">
        <f t="shared" si="3"/>
        <v>46029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46030</v>
      </c>
      <c r="B16" s="119">
        <f t="shared" si="3"/>
        <v>46030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46031</v>
      </c>
      <c r="B17" s="119">
        <f t="shared" si="3"/>
        <v>46031</v>
      </c>
      <c r="C17" s="33">
        <f t="shared" ref="C17:C39" si="4">IF(OR(WEEKDAY(B17,2)=6,WEEKDAY(B17,2)=7),"",8)</f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46032</v>
      </c>
      <c r="B18" s="119">
        <f t="shared" si="3"/>
        <v>46032</v>
      </c>
      <c r="C18" s="33" t="str">
        <f t="shared" si="4"/>
        <v/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46033</v>
      </c>
      <c r="B19" s="119">
        <f t="shared" si="3"/>
        <v>46033</v>
      </c>
      <c r="C19" s="33" t="str">
        <f t="shared" si="4"/>
        <v/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46034</v>
      </c>
      <c r="B20" s="119">
        <f t="shared" si="3"/>
        <v>46034</v>
      </c>
      <c r="C20" s="33">
        <f t="shared" si="4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46035</v>
      </c>
      <c r="B21" s="119">
        <f t="shared" si="3"/>
        <v>46035</v>
      </c>
      <c r="C21" s="33">
        <f t="shared" si="4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46036</v>
      </c>
      <c r="B22" s="119">
        <f t="shared" si="3"/>
        <v>46036</v>
      </c>
      <c r="C22" s="33">
        <f t="shared" si="4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46037</v>
      </c>
      <c r="B23" s="119">
        <f t="shared" si="3"/>
        <v>46037</v>
      </c>
      <c r="C23" s="33">
        <f t="shared" si="4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46038</v>
      </c>
      <c r="B24" s="119">
        <f t="shared" si="3"/>
        <v>46038</v>
      </c>
      <c r="C24" s="33">
        <f t="shared" si="4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46039</v>
      </c>
      <c r="B25" s="119">
        <f t="shared" si="3"/>
        <v>46039</v>
      </c>
      <c r="C25" s="33" t="str">
        <f t="shared" si="4"/>
        <v/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46040</v>
      </c>
      <c r="B26" s="119">
        <f t="shared" si="3"/>
        <v>46040</v>
      </c>
      <c r="C26" s="33" t="str">
        <f t="shared" si="4"/>
        <v/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si="2"/>
        <v>46041</v>
      </c>
      <c r="B27" s="119">
        <f t="shared" si="3"/>
        <v>46041</v>
      </c>
      <c r="C27" s="33">
        <f t="shared" si="4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2"/>
        <v>46042</v>
      </c>
      <c r="B28" s="119">
        <f t="shared" si="3"/>
        <v>46042</v>
      </c>
      <c r="C28" s="33">
        <f t="shared" si="4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2"/>
        <v>46043</v>
      </c>
      <c r="B29" s="119">
        <f t="shared" si="3"/>
        <v>46043</v>
      </c>
      <c r="C29" s="33">
        <f t="shared" si="4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2"/>
        <v>46044</v>
      </c>
      <c r="B30" s="119">
        <f t="shared" si="3"/>
        <v>46044</v>
      </c>
      <c r="C30" s="33">
        <f t="shared" si="4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2"/>
        <v>46045</v>
      </c>
      <c r="B31" s="119">
        <f t="shared" si="3"/>
        <v>46045</v>
      </c>
      <c r="C31" s="33">
        <f t="shared" si="4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2"/>
        <v>46046</v>
      </c>
      <c r="B32" s="119">
        <f t="shared" si="3"/>
        <v>46046</v>
      </c>
      <c r="C32" s="33" t="str">
        <f t="shared" si="4"/>
        <v/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2"/>
        <v>46047</v>
      </c>
      <c r="B33" s="119">
        <f t="shared" si="3"/>
        <v>46047</v>
      </c>
      <c r="C33" s="33" t="str">
        <f t="shared" si="4"/>
        <v/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2"/>
        <v>46048</v>
      </c>
      <c r="B34" s="119">
        <f t="shared" si="3"/>
        <v>46048</v>
      </c>
      <c r="C34" s="33">
        <f t="shared" si="4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2"/>
        <v>46049</v>
      </c>
      <c r="B35" s="119">
        <f t="shared" si="3"/>
        <v>46049</v>
      </c>
      <c r="C35" s="33">
        <f t="shared" si="4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2"/>
        <v>46050</v>
      </c>
      <c r="B36" s="119">
        <f t="shared" si="3"/>
        <v>46050</v>
      </c>
      <c r="C36" s="33">
        <f t="shared" si="4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2"/>
        <v>46051</v>
      </c>
      <c r="B37" s="119">
        <f t="shared" si="3"/>
        <v>46051</v>
      </c>
      <c r="C37" s="33">
        <f t="shared" si="4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2"/>
        <v>46052</v>
      </c>
      <c r="B38" s="119">
        <f t="shared" si="3"/>
        <v>46052</v>
      </c>
      <c r="C38" s="33">
        <f t="shared" si="4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2"/>
        <v>46053</v>
      </c>
      <c r="B39" s="119">
        <f t="shared" si="3"/>
        <v>46053</v>
      </c>
      <c r="C39" s="33" t="str">
        <f t="shared" si="4"/>
        <v/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 t="shared" ref="C40:G40" si="5">SUM(C9:C39)</f>
        <v>176</v>
      </c>
      <c r="D40" s="116"/>
      <c r="E40" s="116"/>
      <c r="F40" s="116">
        <f t="shared" si="5"/>
        <v>1.2499999999999982</v>
      </c>
      <c r="G40" s="121">
        <f t="shared" si="5"/>
        <v>9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12" priority="10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157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'JAN 26'!A39+1</f>
        <v>46054</v>
      </c>
      <c r="B9" s="119">
        <f>A9</f>
        <v>46054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46055</v>
      </c>
      <c r="B10" s="119">
        <f>B9+1</f>
        <v>46055</v>
      </c>
      <c r="C10" s="33">
        <f t="shared" ref="C10:C36" si="0">IF(OR(WEEKDAY(B10,2)=6,WEEKDAY(B10,2)=7),"",8)</f>
        <v>8</v>
      </c>
      <c r="D10" s="141"/>
      <c r="E10" s="141"/>
      <c r="F10" s="142" t="str">
        <f t="shared" ref="F10:F36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46056</v>
      </c>
      <c r="B11" s="119">
        <f t="shared" si="2"/>
        <v>46056</v>
      </c>
      <c r="C11" s="33">
        <f t="shared" si="0"/>
        <v>8</v>
      </c>
      <c r="D11" s="141"/>
      <c r="E11" s="141"/>
      <c r="F11" s="142"/>
      <c r="G11" s="139"/>
      <c r="H11" s="37"/>
      <c r="I11" s="32"/>
    </row>
    <row r="12" spans="1:10" ht="15" customHeight="1">
      <c r="A12" s="118">
        <f t="shared" si="2"/>
        <v>46057</v>
      </c>
      <c r="B12" s="119">
        <f t="shared" si="2"/>
        <v>46057</v>
      </c>
      <c r="C12" s="33">
        <f t="shared" si="0"/>
        <v>8</v>
      </c>
      <c r="D12" s="141"/>
      <c r="E12" s="141"/>
      <c r="F12" s="142"/>
      <c r="G12" s="139"/>
      <c r="H12" s="37"/>
      <c r="I12" s="32"/>
    </row>
    <row r="13" spans="1:10" ht="15" customHeight="1">
      <c r="A13" s="118">
        <f t="shared" si="2"/>
        <v>46058</v>
      </c>
      <c r="B13" s="119">
        <f t="shared" si="2"/>
        <v>46058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46059</v>
      </c>
      <c r="B14" s="119">
        <f t="shared" si="2"/>
        <v>46059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46060</v>
      </c>
      <c r="B15" s="119">
        <f t="shared" si="2"/>
        <v>46060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46061</v>
      </c>
      <c r="B16" s="119">
        <f t="shared" si="2"/>
        <v>46061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46062</v>
      </c>
      <c r="B17" s="119">
        <f t="shared" si="2"/>
        <v>46062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46063</v>
      </c>
      <c r="B18" s="119">
        <f t="shared" si="2"/>
        <v>46063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46064</v>
      </c>
      <c r="B19" s="119">
        <f t="shared" si="2"/>
        <v>46064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46065</v>
      </c>
      <c r="B20" s="119">
        <f t="shared" si="2"/>
        <v>46065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46066</v>
      </c>
      <c r="B21" s="119">
        <f t="shared" si="2"/>
        <v>46066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46067</v>
      </c>
      <c r="B22" s="119">
        <f t="shared" si="2"/>
        <v>46067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46068</v>
      </c>
      <c r="B23" s="119">
        <f t="shared" si="2"/>
        <v>46068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46069</v>
      </c>
      <c r="B24" s="119">
        <f t="shared" si="2"/>
        <v>46069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46070</v>
      </c>
      <c r="B25" s="119">
        <f t="shared" si="2"/>
        <v>46070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46071</v>
      </c>
      <c r="B26" s="119">
        <f t="shared" si="2"/>
        <v>46071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6" si="3">A26+1</f>
        <v>46072</v>
      </c>
      <c r="B27" s="119">
        <f t="shared" si="3"/>
        <v>46072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46073</v>
      </c>
      <c r="B28" s="119">
        <f t="shared" si="3"/>
        <v>46073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46074</v>
      </c>
      <c r="B29" s="119">
        <f t="shared" si="3"/>
        <v>46074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46075</v>
      </c>
      <c r="B30" s="119">
        <f t="shared" si="3"/>
        <v>46075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46076</v>
      </c>
      <c r="B31" s="119">
        <f t="shared" si="3"/>
        <v>46076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46077</v>
      </c>
      <c r="B32" s="119">
        <f t="shared" si="3"/>
        <v>46077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46078</v>
      </c>
      <c r="B33" s="119">
        <f t="shared" si="3"/>
        <v>46078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46079</v>
      </c>
      <c r="B34" s="119">
        <f t="shared" si="3"/>
        <v>46079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46080</v>
      </c>
      <c r="B35" s="119">
        <f t="shared" si="3"/>
        <v>46080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 thickBot="1">
      <c r="A36" s="118">
        <f t="shared" si="3"/>
        <v>46081</v>
      </c>
      <c r="B36" s="119">
        <f t="shared" si="3"/>
        <v>46081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37"/>
      <c r="I36" s="32"/>
    </row>
    <row r="37" spans="1:11" s="6" customFormat="1" ht="15" customHeight="1" thickBot="1">
      <c r="A37" s="177" t="s">
        <v>1</v>
      </c>
      <c r="B37" s="178"/>
      <c r="C37" s="120">
        <f t="shared" ref="C37:G37" si="4">SUM(C9:C36)</f>
        <v>160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21">
        <f t="shared" si="4"/>
        <v>0</v>
      </c>
      <c r="H37" s="122"/>
      <c r="I37" s="19"/>
    </row>
    <row r="38" spans="1:11">
      <c r="A38" s="23"/>
      <c r="B38" s="18"/>
      <c r="C38" s="5"/>
      <c r="D38" s="68"/>
      <c r="E38" s="68"/>
      <c r="F38" s="68"/>
      <c r="G38" s="68"/>
      <c r="H38" s="5"/>
      <c r="I38" s="7"/>
    </row>
    <row r="39" spans="1:11">
      <c r="A39" s="23" t="s">
        <v>2</v>
      </c>
      <c r="B39" s="5"/>
      <c r="C39" s="5"/>
      <c r="D39" s="68"/>
      <c r="E39" s="68"/>
      <c r="F39" s="68"/>
      <c r="G39" s="68"/>
      <c r="H39" s="5"/>
      <c r="I39" s="7"/>
    </row>
    <row r="40" spans="1:11">
      <c r="A40" s="23"/>
      <c r="B40" s="5"/>
      <c r="C40" s="5"/>
      <c r="D40" s="68"/>
      <c r="E40" s="68"/>
      <c r="F40" s="68"/>
      <c r="G40" s="68"/>
      <c r="H40" s="5"/>
      <c r="I40" s="7"/>
    </row>
    <row r="41" spans="1:11">
      <c r="A41" s="24"/>
      <c r="B41" s="8"/>
      <c r="C41" s="8"/>
      <c r="D41" s="69"/>
      <c r="E41" s="69"/>
      <c r="F41" s="69"/>
      <c r="G41" s="69"/>
      <c r="H41" s="8"/>
      <c r="I41" s="9"/>
    </row>
    <row r="42" spans="1:11" ht="13.5" thickBot="1">
      <c r="A42" s="25"/>
      <c r="B42" s="10"/>
      <c r="C42" s="10"/>
      <c r="D42" s="70"/>
      <c r="E42" s="71" t="s">
        <v>3</v>
      </c>
      <c r="F42" s="70"/>
      <c r="G42" s="70"/>
      <c r="H42" s="179" t="s">
        <v>6</v>
      </c>
      <c r="I42" s="180"/>
    </row>
    <row r="43" spans="1:11" ht="6.75" customHeight="1">
      <c r="A43" s="26"/>
      <c r="B43" s="5"/>
      <c r="C43" s="5"/>
      <c r="D43" s="68"/>
      <c r="E43" s="72"/>
      <c r="F43" s="68"/>
      <c r="G43" s="68"/>
      <c r="H43" s="5"/>
      <c r="I43" s="11"/>
    </row>
    <row r="44" spans="1:11">
      <c r="A44" s="27"/>
      <c r="B44" s="12"/>
      <c r="C44" s="12"/>
      <c r="D44" s="73"/>
      <c r="E44" s="73"/>
      <c r="F44" s="73"/>
      <c r="G44" s="73"/>
      <c r="H44" s="12"/>
      <c r="I44" s="12"/>
      <c r="J44" s="12"/>
    </row>
    <row r="45" spans="1:11">
      <c r="A45" s="27"/>
      <c r="B45" s="12"/>
      <c r="C45" s="12"/>
      <c r="D45" s="73"/>
      <c r="E45" s="73"/>
      <c r="F45" s="73"/>
      <c r="G45" s="73"/>
      <c r="H45" s="12"/>
      <c r="I45" s="12"/>
      <c r="J45" s="12"/>
    </row>
    <row r="46" spans="1:11">
      <c r="A46" s="27"/>
      <c r="B46" s="12"/>
      <c r="C46" s="12"/>
      <c r="D46" s="73"/>
      <c r="E46" s="73"/>
      <c r="F46" s="73"/>
      <c r="G46" s="73"/>
      <c r="H46" s="12"/>
      <c r="I46" s="12"/>
      <c r="J46" s="12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</sheetData>
  <mergeCells count="5">
    <mergeCell ref="I3:I6"/>
    <mergeCell ref="A4:G5"/>
    <mergeCell ref="A6:G6"/>
    <mergeCell ref="A37:B37"/>
    <mergeCell ref="H42:I42"/>
  </mergeCells>
  <conditionalFormatting sqref="A9:G36">
    <cfRule type="expression" dxfId="11" priority="3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15FCFB5-AB11-4F8D-814D-F0DA34620407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158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'FEB 26'!A36+1</f>
        <v>46082</v>
      </c>
      <c r="B9" s="119">
        <f>A9</f>
        <v>46082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46083</v>
      </c>
      <c r="B10" s="119">
        <f>B9+1</f>
        <v>46083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46084</v>
      </c>
      <c r="B11" s="119">
        <f t="shared" si="2"/>
        <v>46084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46085</v>
      </c>
      <c r="B12" s="119">
        <f t="shared" si="2"/>
        <v>46085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46086</v>
      </c>
      <c r="B13" s="119">
        <f t="shared" si="2"/>
        <v>46086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46087</v>
      </c>
      <c r="B14" s="119">
        <f t="shared" si="2"/>
        <v>46087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46088</v>
      </c>
      <c r="B15" s="119">
        <f t="shared" si="2"/>
        <v>46088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46089</v>
      </c>
      <c r="B16" s="119">
        <f t="shared" si="2"/>
        <v>46089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46090</v>
      </c>
      <c r="B17" s="119">
        <f t="shared" si="2"/>
        <v>46090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46091</v>
      </c>
      <c r="B18" s="119">
        <f t="shared" si="2"/>
        <v>46091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46092</v>
      </c>
      <c r="B19" s="119">
        <f t="shared" si="2"/>
        <v>46092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46093</v>
      </c>
      <c r="B20" s="119">
        <f t="shared" si="2"/>
        <v>46093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46094</v>
      </c>
      <c r="B21" s="119">
        <f t="shared" si="2"/>
        <v>46094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46095</v>
      </c>
      <c r="B22" s="119">
        <f t="shared" si="2"/>
        <v>46095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46096</v>
      </c>
      <c r="B23" s="119">
        <f t="shared" si="2"/>
        <v>46096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46097</v>
      </c>
      <c r="B24" s="119">
        <f t="shared" si="2"/>
        <v>46097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46098</v>
      </c>
      <c r="B25" s="119">
        <f t="shared" si="2"/>
        <v>46098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46099</v>
      </c>
      <c r="B26" s="119">
        <f t="shared" si="2"/>
        <v>46099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9" si="3">A26+1</f>
        <v>46100</v>
      </c>
      <c r="B27" s="119">
        <f t="shared" si="3"/>
        <v>46100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46101</v>
      </c>
      <c r="B28" s="119">
        <f t="shared" si="3"/>
        <v>46101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46102</v>
      </c>
      <c r="B29" s="119">
        <f t="shared" si="3"/>
        <v>46102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46103</v>
      </c>
      <c r="B30" s="119">
        <f t="shared" si="3"/>
        <v>46103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46104</v>
      </c>
      <c r="B31" s="119">
        <f t="shared" si="3"/>
        <v>46104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46105</v>
      </c>
      <c r="B32" s="119">
        <f t="shared" si="3"/>
        <v>46105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46106</v>
      </c>
      <c r="B33" s="119">
        <f t="shared" si="3"/>
        <v>46106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46107</v>
      </c>
      <c r="B34" s="119">
        <f t="shared" si="3"/>
        <v>46107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46108</v>
      </c>
      <c r="B35" s="119">
        <f t="shared" si="3"/>
        <v>46108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46109</v>
      </c>
      <c r="B36" s="119">
        <f t="shared" si="3"/>
        <v>46109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46110</v>
      </c>
      <c r="B37" s="119">
        <f t="shared" si="3"/>
        <v>46110</v>
      </c>
      <c r="C37" s="33" t="str">
        <f t="shared" si="0"/>
        <v/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3"/>
        <v>46111</v>
      </c>
      <c r="B38" s="119">
        <f t="shared" si="3"/>
        <v>46111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3"/>
        <v>46112</v>
      </c>
      <c r="B39" s="119">
        <f t="shared" si="3"/>
        <v>46112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>SUM(C9:C39)</f>
        <v>176</v>
      </c>
      <c r="D40" s="116"/>
      <c r="E40" s="116"/>
      <c r="F40" s="116">
        <f t="shared" ref="F40:G40" si="4">SUM(F9:F39)</f>
        <v>0</v>
      </c>
      <c r="G40" s="121">
        <f t="shared" si="4"/>
        <v>0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9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159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'MÄR 26'!A39+1</f>
        <v>46113</v>
      </c>
      <c r="B9" s="119">
        <f>A9</f>
        <v>46113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46114</v>
      </c>
      <c r="B10" s="119">
        <f>B9+1</f>
        <v>46114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46115</v>
      </c>
      <c r="B11" s="119">
        <f t="shared" si="2"/>
        <v>46115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46116</v>
      </c>
      <c r="B12" s="119">
        <f t="shared" si="2"/>
        <v>46116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46117</v>
      </c>
      <c r="B13" s="119">
        <f t="shared" si="2"/>
        <v>46117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46118</v>
      </c>
      <c r="B14" s="119">
        <f t="shared" si="2"/>
        <v>46118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46119</v>
      </c>
      <c r="B15" s="119">
        <f t="shared" si="2"/>
        <v>46119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46120</v>
      </c>
      <c r="B16" s="119">
        <f t="shared" si="2"/>
        <v>46120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46121</v>
      </c>
      <c r="B17" s="119">
        <f t="shared" si="2"/>
        <v>46121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46122</v>
      </c>
      <c r="B18" s="119">
        <f t="shared" si="2"/>
        <v>46122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46123</v>
      </c>
      <c r="B19" s="119">
        <f t="shared" si="2"/>
        <v>46123</v>
      </c>
      <c r="C19" s="33" t="str">
        <f t="shared" si="0"/>
        <v/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46124</v>
      </c>
      <c r="B20" s="119">
        <f t="shared" si="2"/>
        <v>46124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46125</v>
      </c>
      <c r="B21" s="119">
        <f t="shared" si="2"/>
        <v>46125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46126</v>
      </c>
      <c r="B22" s="119">
        <f t="shared" si="2"/>
        <v>46126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46127</v>
      </c>
      <c r="B23" s="119">
        <f t="shared" si="2"/>
        <v>46127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46128</v>
      </c>
      <c r="B24" s="119">
        <f t="shared" si="2"/>
        <v>46128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46129</v>
      </c>
      <c r="B25" s="119">
        <f t="shared" si="2"/>
        <v>46129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46130</v>
      </c>
      <c r="B26" s="119">
        <f t="shared" si="2"/>
        <v>46130</v>
      </c>
      <c r="C26" s="33" t="str">
        <f t="shared" si="0"/>
        <v/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8" si="3">A26+1</f>
        <v>46131</v>
      </c>
      <c r="B27" s="119">
        <f t="shared" si="3"/>
        <v>46131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46132</v>
      </c>
      <c r="B28" s="119">
        <f t="shared" si="3"/>
        <v>46132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46133</v>
      </c>
      <c r="B29" s="119">
        <f t="shared" si="3"/>
        <v>46133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46134</v>
      </c>
      <c r="B30" s="119">
        <f t="shared" si="3"/>
        <v>46134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46135</v>
      </c>
      <c r="B31" s="119">
        <f t="shared" si="3"/>
        <v>46135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46136</v>
      </c>
      <c r="B32" s="119">
        <f t="shared" si="3"/>
        <v>46136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46137</v>
      </c>
      <c r="B33" s="119">
        <f t="shared" si="3"/>
        <v>46137</v>
      </c>
      <c r="C33" s="33" t="str">
        <f t="shared" si="0"/>
        <v/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46138</v>
      </c>
      <c r="B34" s="119">
        <f t="shared" si="3"/>
        <v>46138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46139</v>
      </c>
      <c r="B35" s="119">
        <f t="shared" si="3"/>
        <v>46139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46140</v>
      </c>
      <c r="B36" s="119">
        <f t="shared" si="3"/>
        <v>46140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46141</v>
      </c>
      <c r="B37" s="119">
        <f t="shared" si="3"/>
        <v>46141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 thickBot="1">
      <c r="A38" s="118">
        <f t="shared" si="3"/>
        <v>46142</v>
      </c>
      <c r="B38" s="119">
        <f t="shared" si="3"/>
        <v>46142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37"/>
      <c r="I38" s="32"/>
    </row>
    <row r="39" spans="1:11" s="6" customFormat="1" ht="15" customHeight="1" thickBot="1">
      <c r="A39" s="177" t="s">
        <v>1</v>
      </c>
      <c r="B39" s="178"/>
      <c r="C39" s="120">
        <f>SUM(C9:C38)</f>
        <v>176</v>
      </c>
      <c r="D39" s="116"/>
      <c r="E39" s="116"/>
      <c r="F39" s="116">
        <f>SUM(F9:F38)</f>
        <v>0</v>
      </c>
      <c r="G39" s="121">
        <f>SUM(G9:G38)</f>
        <v>0</v>
      </c>
      <c r="H39" s="122"/>
      <c r="I39" s="19"/>
    </row>
    <row r="40" spans="1:11">
      <c r="A40" s="23"/>
      <c r="B40" s="18"/>
      <c r="C40" s="5"/>
      <c r="D40" s="68"/>
      <c r="E40" s="68"/>
      <c r="F40" s="68"/>
      <c r="G40" s="68"/>
      <c r="H40" s="5"/>
      <c r="I40" s="7"/>
    </row>
    <row r="41" spans="1:11">
      <c r="A41" s="23" t="s">
        <v>2</v>
      </c>
      <c r="B41" s="5"/>
      <c r="C41" s="5"/>
      <c r="D41" s="68"/>
      <c r="E41" s="68"/>
      <c r="F41" s="68"/>
      <c r="G41" s="68"/>
      <c r="H41" s="5"/>
      <c r="I41" s="7"/>
    </row>
    <row r="42" spans="1:11">
      <c r="A42" s="23"/>
      <c r="B42" s="5"/>
      <c r="C42" s="5"/>
      <c r="D42" s="68"/>
      <c r="E42" s="68"/>
      <c r="F42" s="68"/>
      <c r="G42" s="68"/>
      <c r="H42" s="5"/>
      <c r="I42" s="7"/>
    </row>
    <row r="43" spans="1:11">
      <c r="A43" s="24"/>
      <c r="B43" s="8"/>
      <c r="C43" s="8"/>
      <c r="D43" s="69"/>
      <c r="E43" s="69"/>
      <c r="F43" s="69"/>
      <c r="G43" s="69"/>
      <c r="H43" s="8"/>
      <c r="I43" s="9"/>
    </row>
    <row r="44" spans="1:11" ht="13.5" thickBot="1">
      <c r="A44" s="25"/>
      <c r="B44" s="10"/>
      <c r="C44" s="10"/>
      <c r="D44" s="70"/>
      <c r="E44" s="71" t="s">
        <v>3</v>
      </c>
      <c r="F44" s="70"/>
      <c r="G44" s="70"/>
      <c r="H44" s="179" t="s">
        <v>6</v>
      </c>
      <c r="I44" s="180"/>
    </row>
    <row r="45" spans="1:11" ht="6.75" customHeight="1">
      <c r="A45" s="26"/>
      <c r="B45" s="5"/>
      <c r="C45" s="5"/>
      <c r="D45" s="68"/>
      <c r="E45" s="72"/>
      <c r="F45" s="68"/>
      <c r="G45" s="68"/>
      <c r="H45" s="5"/>
      <c r="I45" s="11"/>
    </row>
    <row r="46" spans="1:11">
      <c r="A46" s="27"/>
      <c r="B46" s="12"/>
      <c r="C46" s="12"/>
      <c r="D46" s="73"/>
      <c r="E46" s="73"/>
      <c r="F46" s="73"/>
      <c r="G46" s="73"/>
      <c r="H46" s="12"/>
      <c r="I46" s="12"/>
      <c r="J46" s="12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</sheetData>
  <mergeCells count="5">
    <mergeCell ref="I3:I6"/>
    <mergeCell ref="A4:G5"/>
    <mergeCell ref="A6:G6"/>
    <mergeCell ref="A39:B39"/>
    <mergeCell ref="H44:I44"/>
  </mergeCells>
  <conditionalFormatting sqref="A9:G38">
    <cfRule type="expression" dxfId="8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7" width="5.28515625" style="6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2" t="s">
        <v>160</v>
      </c>
      <c r="G2" s="64"/>
      <c r="H2" s="15"/>
      <c r="I2" s="17" t="s">
        <v>5</v>
      </c>
    </row>
    <row r="3" spans="1:10" ht="14.1" customHeight="1">
      <c r="G3" s="65"/>
      <c r="H3" s="15"/>
      <c r="I3" s="168"/>
    </row>
    <row r="4" spans="1:10">
      <c r="A4" s="170"/>
      <c r="B4" s="171"/>
      <c r="C4" s="171"/>
      <c r="D4" s="171"/>
      <c r="E4" s="171"/>
      <c r="F4" s="171"/>
      <c r="G4" s="172"/>
      <c r="H4" s="16"/>
      <c r="I4" s="168"/>
      <c r="J4" s="3"/>
    </row>
    <row r="5" spans="1:10">
      <c r="A5" s="173"/>
      <c r="B5" s="174"/>
      <c r="C5" s="174"/>
      <c r="D5" s="174"/>
      <c r="E5" s="174"/>
      <c r="F5" s="174"/>
      <c r="G5" s="175"/>
      <c r="H5" s="16"/>
      <c r="I5" s="168"/>
      <c r="J5" s="3"/>
    </row>
    <row r="6" spans="1:10">
      <c r="A6" s="176" t="s">
        <v>4</v>
      </c>
      <c r="B6" s="176"/>
      <c r="C6" s="176"/>
      <c r="D6" s="176"/>
      <c r="E6" s="176"/>
      <c r="F6" s="176"/>
      <c r="G6" s="176"/>
      <c r="H6" s="16"/>
      <c r="I6" s="169"/>
      <c r="J6" s="3"/>
    </row>
    <row r="7" spans="1:10" ht="13.5" thickBot="1"/>
    <row r="8" spans="1:10" ht="73.5" customHeight="1" thickBot="1">
      <c r="A8" s="28" t="s">
        <v>0</v>
      </c>
      <c r="B8" s="29" t="s">
        <v>7</v>
      </c>
      <c r="C8" s="30" t="s">
        <v>8</v>
      </c>
      <c r="D8" s="66" t="s">
        <v>152</v>
      </c>
      <c r="E8" s="66" t="s">
        <v>153</v>
      </c>
      <c r="F8" s="67" t="s">
        <v>154</v>
      </c>
      <c r="G8" s="66" t="s">
        <v>10</v>
      </c>
      <c r="H8" s="117" t="s">
        <v>1</v>
      </c>
      <c r="I8" s="4"/>
    </row>
    <row r="9" spans="1:10" ht="15" customHeight="1">
      <c r="A9" s="118">
        <f>'APR 26'!A38+1</f>
        <v>46143</v>
      </c>
      <c r="B9" s="119">
        <f>A9</f>
        <v>46143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36"/>
      <c r="I9" s="32"/>
    </row>
    <row r="10" spans="1:10" ht="15" customHeight="1">
      <c r="A10" s="118">
        <f>A9+1</f>
        <v>46144</v>
      </c>
      <c r="B10" s="119">
        <f>B9+1</f>
        <v>46144</v>
      </c>
      <c r="C10" s="33" t="str">
        <f t="shared" ref="C10:C39" si="0">IF(OR(WEEKDAY(B10,2)=6,WEEKDAY(B10,2)=7),"",8)</f>
        <v/>
      </c>
      <c r="D10" s="141"/>
      <c r="E10" s="141"/>
      <c r="F10" s="142" t="str">
        <f t="shared" ref="F10:F39" si="1">IF(OR(D10="", E10=""), "", (E10-D10)*24)</f>
        <v/>
      </c>
      <c r="G10" s="139"/>
      <c r="H10" s="37"/>
      <c r="I10" s="32"/>
    </row>
    <row r="11" spans="1:10" ht="15" customHeight="1">
      <c r="A11" s="118">
        <f t="shared" ref="A11:B26" si="2">A10+1</f>
        <v>46145</v>
      </c>
      <c r="B11" s="119">
        <f t="shared" si="2"/>
        <v>46145</v>
      </c>
      <c r="C11" s="33" t="str">
        <f t="shared" si="0"/>
        <v/>
      </c>
      <c r="D11" s="141"/>
      <c r="E11" s="141"/>
      <c r="F11" s="142" t="str">
        <f t="shared" si="1"/>
        <v/>
      </c>
      <c r="G11" s="139"/>
      <c r="H11" s="37"/>
      <c r="I11" s="32"/>
    </row>
    <row r="12" spans="1:10" ht="15" customHeight="1">
      <c r="A12" s="118">
        <f t="shared" si="2"/>
        <v>46146</v>
      </c>
      <c r="B12" s="119">
        <f t="shared" si="2"/>
        <v>46146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37"/>
      <c r="I12" s="32"/>
    </row>
    <row r="13" spans="1:10" ht="15" customHeight="1">
      <c r="A13" s="118">
        <f t="shared" si="2"/>
        <v>46147</v>
      </c>
      <c r="B13" s="119">
        <f t="shared" si="2"/>
        <v>46147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37"/>
      <c r="I13" s="32"/>
    </row>
    <row r="14" spans="1:10" ht="15" customHeight="1">
      <c r="A14" s="118">
        <f t="shared" si="2"/>
        <v>46148</v>
      </c>
      <c r="B14" s="119">
        <f t="shared" si="2"/>
        <v>46148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37"/>
      <c r="I14" s="32"/>
    </row>
    <row r="15" spans="1:10" ht="15" customHeight="1">
      <c r="A15" s="118">
        <f t="shared" si="2"/>
        <v>46149</v>
      </c>
      <c r="B15" s="119">
        <f t="shared" si="2"/>
        <v>46149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37"/>
      <c r="I15" s="32"/>
    </row>
    <row r="16" spans="1:10" ht="15" customHeight="1">
      <c r="A16" s="118">
        <f t="shared" si="2"/>
        <v>46150</v>
      </c>
      <c r="B16" s="119">
        <f t="shared" si="2"/>
        <v>46150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37"/>
      <c r="I16" s="32"/>
    </row>
    <row r="17" spans="1:9" ht="15" customHeight="1">
      <c r="A17" s="118">
        <f t="shared" si="2"/>
        <v>46151</v>
      </c>
      <c r="B17" s="119">
        <f t="shared" si="2"/>
        <v>46151</v>
      </c>
      <c r="C17" s="33" t="str">
        <f t="shared" si="0"/>
        <v/>
      </c>
      <c r="D17" s="141"/>
      <c r="E17" s="141"/>
      <c r="F17" s="142" t="str">
        <f t="shared" si="1"/>
        <v/>
      </c>
      <c r="G17" s="139"/>
      <c r="H17" s="37"/>
      <c r="I17" s="32"/>
    </row>
    <row r="18" spans="1:9" ht="15" customHeight="1">
      <c r="A18" s="118">
        <f t="shared" si="2"/>
        <v>46152</v>
      </c>
      <c r="B18" s="119">
        <f t="shared" si="2"/>
        <v>46152</v>
      </c>
      <c r="C18" s="33" t="str">
        <f t="shared" si="0"/>
        <v/>
      </c>
      <c r="D18" s="141"/>
      <c r="E18" s="141"/>
      <c r="F18" s="142" t="str">
        <f t="shared" si="1"/>
        <v/>
      </c>
      <c r="G18" s="139"/>
      <c r="H18" s="37"/>
      <c r="I18" s="32"/>
    </row>
    <row r="19" spans="1:9" ht="15" customHeight="1">
      <c r="A19" s="118">
        <f t="shared" si="2"/>
        <v>46153</v>
      </c>
      <c r="B19" s="119">
        <f t="shared" si="2"/>
        <v>46153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37"/>
      <c r="I19" s="32"/>
    </row>
    <row r="20" spans="1:9" ht="15" customHeight="1">
      <c r="A20" s="118">
        <f t="shared" si="2"/>
        <v>46154</v>
      </c>
      <c r="B20" s="119">
        <f t="shared" si="2"/>
        <v>46154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37"/>
      <c r="I20" s="32"/>
    </row>
    <row r="21" spans="1:9" ht="15" customHeight="1">
      <c r="A21" s="118">
        <f t="shared" si="2"/>
        <v>46155</v>
      </c>
      <c r="B21" s="119">
        <f t="shared" si="2"/>
        <v>46155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37"/>
      <c r="I21" s="32"/>
    </row>
    <row r="22" spans="1:9" ht="15" customHeight="1">
      <c r="A22" s="118">
        <f t="shared" si="2"/>
        <v>46156</v>
      </c>
      <c r="B22" s="119">
        <f t="shared" si="2"/>
        <v>46156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37"/>
      <c r="I22" s="32"/>
    </row>
    <row r="23" spans="1:9" ht="15" customHeight="1">
      <c r="A23" s="118">
        <f t="shared" si="2"/>
        <v>46157</v>
      </c>
      <c r="B23" s="119">
        <f t="shared" si="2"/>
        <v>46157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37"/>
      <c r="I23" s="32"/>
    </row>
    <row r="24" spans="1:9" ht="15" customHeight="1">
      <c r="A24" s="118">
        <f t="shared" si="2"/>
        <v>46158</v>
      </c>
      <c r="B24" s="119">
        <f t="shared" si="2"/>
        <v>46158</v>
      </c>
      <c r="C24" s="33" t="str">
        <f t="shared" si="0"/>
        <v/>
      </c>
      <c r="D24" s="141"/>
      <c r="E24" s="141"/>
      <c r="F24" s="142" t="str">
        <f t="shared" si="1"/>
        <v/>
      </c>
      <c r="G24" s="139"/>
      <c r="H24" s="37"/>
      <c r="I24" s="32"/>
    </row>
    <row r="25" spans="1:9" ht="15" customHeight="1">
      <c r="A25" s="118">
        <f t="shared" si="2"/>
        <v>46159</v>
      </c>
      <c r="B25" s="119">
        <f t="shared" si="2"/>
        <v>46159</v>
      </c>
      <c r="C25" s="33" t="str">
        <f t="shared" si="0"/>
        <v/>
      </c>
      <c r="D25" s="141"/>
      <c r="E25" s="141"/>
      <c r="F25" s="142" t="str">
        <f t="shared" si="1"/>
        <v/>
      </c>
      <c r="G25" s="139"/>
      <c r="H25" s="37"/>
      <c r="I25" s="32"/>
    </row>
    <row r="26" spans="1:9" ht="15" customHeight="1">
      <c r="A26" s="118">
        <f t="shared" si="2"/>
        <v>46160</v>
      </c>
      <c r="B26" s="119">
        <f t="shared" si="2"/>
        <v>46160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37"/>
      <c r="I26" s="32"/>
    </row>
    <row r="27" spans="1:9" ht="15" customHeight="1">
      <c r="A27" s="118">
        <f t="shared" ref="A27:B39" si="3">A26+1</f>
        <v>46161</v>
      </c>
      <c r="B27" s="119">
        <f t="shared" si="3"/>
        <v>46161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37"/>
      <c r="I27" s="32"/>
    </row>
    <row r="28" spans="1:9" ht="15" customHeight="1">
      <c r="A28" s="118">
        <f t="shared" si="3"/>
        <v>46162</v>
      </c>
      <c r="B28" s="119">
        <f t="shared" si="3"/>
        <v>46162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37"/>
      <c r="I28" s="32"/>
    </row>
    <row r="29" spans="1:9" ht="15" customHeight="1">
      <c r="A29" s="118">
        <f t="shared" si="3"/>
        <v>46163</v>
      </c>
      <c r="B29" s="119">
        <f t="shared" si="3"/>
        <v>46163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37"/>
      <c r="I29" s="32"/>
    </row>
    <row r="30" spans="1:9" ht="15" customHeight="1">
      <c r="A30" s="118">
        <f t="shared" si="3"/>
        <v>46164</v>
      </c>
      <c r="B30" s="119">
        <f t="shared" si="3"/>
        <v>46164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37"/>
      <c r="I30" s="32"/>
    </row>
    <row r="31" spans="1:9" ht="15" customHeight="1">
      <c r="A31" s="118">
        <f t="shared" si="3"/>
        <v>46165</v>
      </c>
      <c r="B31" s="119">
        <f t="shared" si="3"/>
        <v>46165</v>
      </c>
      <c r="C31" s="33" t="str">
        <f t="shared" si="0"/>
        <v/>
      </c>
      <c r="D31" s="141"/>
      <c r="E31" s="141"/>
      <c r="F31" s="142" t="str">
        <f t="shared" si="1"/>
        <v/>
      </c>
      <c r="G31" s="139"/>
      <c r="H31" s="37"/>
      <c r="I31" s="32"/>
    </row>
    <row r="32" spans="1:9" ht="15" customHeight="1">
      <c r="A32" s="118">
        <f t="shared" si="3"/>
        <v>46166</v>
      </c>
      <c r="B32" s="119">
        <f t="shared" si="3"/>
        <v>46166</v>
      </c>
      <c r="C32" s="33" t="str">
        <f t="shared" si="0"/>
        <v/>
      </c>
      <c r="D32" s="141"/>
      <c r="E32" s="141"/>
      <c r="F32" s="142" t="str">
        <f t="shared" si="1"/>
        <v/>
      </c>
      <c r="G32" s="139"/>
      <c r="H32" s="37"/>
      <c r="I32" s="32"/>
    </row>
    <row r="33" spans="1:11" ht="15" customHeight="1">
      <c r="A33" s="118">
        <f t="shared" si="3"/>
        <v>46167</v>
      </c>
      <c r="B33" s="119">
        <f t="shared" si="3"/>
        <v>46167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37"/>
      <c r="I33" s="32"/>
    </row>
    <row r="34" spans="1:11" ht="15" customHeight="1">
      <c r="A34" s="118">
        <f t="shared" si="3"/>
        <v>46168</v>
      </c>
      <c r="B34" s="119">
        <f t="shared" si="3"/>
        <v>46168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37"/>
      <c r="I34" s="32"/>
      <c r="K34" s="41"/>
    </row>
    <row r="35" spans="1:11" ht="15" customHeight="1">
      <c r="A35" s="118">
        <f t="shared" si="3"/>
        <v>46169</v>
      </c>
      <c r="B35" s="119">
        <f t="shared" si="3"/>
        <v>46169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37"/>
      <c r="I35" s="32"/>
    </row>
    <row r="36" spans="1:11" ht="15" customHeight="1">
      <c r="A36" s="118">
        <f t="shared" si="3"/>
        <v>46170</v>
      </c>
      <c r="B36" s="119">
        <f t="shared" si="3"/>
        <v>46170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37"/>
      <c r="I36" s="32"/>
    </row>
    <row r="37" spans="1:11" ht="15" customHeight="1">
      <c r="A37" s="118">
        <f t="shared" si="3"/>
        <v>46171</v>
      </c>
      <c r="B37" s="119">
        <f t="shared" si="3"/>
        <v>46171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37"/>
      <c r="I37" s="32"/>
    </row>
    <row r="38" spans="1:11" ht="15" customHeight="1">
      <c r="A38" s="118">
        <f t="shared" si="3"/>
        <v>46172</v>
      </c>
      <c r="B38" s="119">
        <f t="shared" si="3"/>
        <v>46172</v>
      </c>
      <c r="C38" s="33" t="str">
        <f t="shared" si="0"/>
        <v/>
      </c>
      <c r="D38" s="141"/>
      <c r="E38" s="141"/>
      <c r="F38" s="142" t="str">
        <f t="shared" si="1"/>
        <v/>
      </c>
      <c r="G38" s="139"/>
      <c r="H38" s="37"/>
      <c r="I38" s="32"/>
    </row>
    <row r="39" spans="1:11" ht="15" customHeight="1" thickBot="1">
      <c r="A39" s="118">
        <f t="shared" si="3"/>
        <v>46173</v>
      </c>
      <c r="B39" s="119">
        <f t="shared" si="3"/>
        <v>46173</v>
      </c>
      <c r="C39" s="33" t="str">
        <f t="shared" si="0"/>
        <v/>
      </c>
      <c r="D39" s="141"/>
      <c r="E39" s="141"/>
      <c r="F39" s="142" t="str">
        <f t="shared" si="1"/>
        <v/>
      </c>
      <c r="G39" s="139"/>
      <c r="H39" s="38"/>
      <c r="I39" s="32"/>
    </row>
    <row r="40" spans="1:11" s="6" customFormat="1" ht="15" customHeight="1" thickBot="1">
      <c r="A40" s="177" t="s">
        <v>1</v>
      </c>
      <c r="B40" s="178"/>
      <c r="C40" s="120">
        <f t="shared" ref="C40:G40" si="4">SUM(C9:C39)</f>
        <v>168</v>
      </c>
      <c r="D40" s="116"/>
      <c r="E40" s="116"/>
      <c r="F40" s="116">
        <f t="shared" si="4"/>
        <v>0</v>
      </c>
      <c r="G40" s="121">
        <f t="shared" si="4"/>
        <v>0</v>
      </c>
      <c r="H40" s="122"/>
      <c r="I40" s="19"/>
    </row>
    <row r="41" spans="1:11">
      <c r="A41" s="23"/>
      <c r="B41" s="18"/>
      <c r="C41" s="5"/>
      <c r="D41" s="68"/>
      <c r="E41" s="68"/>
      <c r="F41" s="68"/>
      <c r="G41" s="68"/>
      <c r="H41" s="5"/>
      <c r="I41" s="7"/>
    </row>
    <row r="42" spans="1:11">
      <c r="A42" s="23" t="s">
        <v>2</v>
      </c>
      <c r="B42" s="5"/>
      <c r="C42" s="5"/>
      <c r="D42" s="68"/>
      <c r="E42" s="68"/>
      <c r="F42" s="68"/>
      <c r="G42" s="68"/>
      <c r="H42" s="5"/>
      <c r="I42" s="7"/>
    </row>
    <row r="43" spans="1:11">
      <c r="A43" s="23"/>
      <c r="B43" s="5"/>
      <c r="C43" s="5"/>
      <c r="D43" s="68"/>
      <c r="E43" s="68"/>
      <c r="F43" s="68"/>
      <c r="G43" s="68"/>
      <c r="H43" s="5"/>
      <c r="I43" s="7"/>
    </row>
    <row r="44" spans="1:11">
      <c r="A44" s="24"/>
      <c r="B44" s="8"/>
      <c r="C44" s="8"/>
      <c r="D44" s="69"/>
      <c r="E44" s="69"/>
      <c r="F44" s="69"/>
      <c r="G44" s="69"/>
      <c r="H44" s="8"/>
      <c r="I44" s="9"/>
    </row>
    <row r="45" spans="1:11" ht="13.5" thickBot="1">
      <c r="A45" s="25"/>
      <c r="B45" s="10"/>
      <c r="C45" s="10"/>
      <c r="D45" s="70"/>
      <c r="E45" s="71" t="s">
        <v>3</v>
      </c>
      <c r="F45" s="70"/>
      <c r="G45" s="70"/>
      <c r="H45" s="179" t="s">
        <v>6</v>
      </c>
      <c r="I45" s="180"/>
    </row>
    <row r="46" spans="1:11" ht="6.75" customHeight="1">
      <c r="A46" s="26"/>
      <c r="B46" s="5"/>
      <c r="C46" s="5"/>
      <c r="D46" s="68"/>
      <c r="E46" s="72"/>
      <c r="F46" s="68"/>
      <c r="G46" s="68"/>
      <c r="H46" s="5"/>
      <c r="I46" s="11"/>
    </row>
    <row r="47" spans="1:11">
      <c r="A47" s="27"/>
      <c r="B47" s="12"/>
      <c r="C47" s="12"/>
      <c r="D47" s="73"/>
      <c r="E47" s="73"/>
      <c r="F47" s="73"/>
      <c r="G47" s="73"/>
      <c r="H47" s="12"/>
      <c r="I47" s="12"/>
      <c r="J47" s="12"/>
    </row>
    <row r="48" spans="1:11">
      <c r="A48" s="27"/>
      <c r="B48" s="12"/>
      <c r="C48" s="12"/>
      <c r="D48" s="73"/>
      <c r="E48" s="73"/>
      <c r="F48" s="73"/>
      <c r="G48" s="73"/>
      <c r="H48" s="12"/>
      <c r="I48" s="12"/>
      <c r="J48" s="12"/>
    </row>
    <row r="49" spans="1:10">
      <c r="A49" s="27"/>
      <c r="B49" s="12"/>
      <c r="C49" s="12"/>
      <c r="D49" s="73"/>
      <c r="E49" s="73"/>
      <c r="F49" s="73"/>
      <c r="G49" s="73"/>
      <c r="H49" s="12"/>
      <c r="I49" s="12"/>
      <c r="J49" s="12"/>
    </row>
    <row r="50" spans="1:10">
      <c r="A50" s="27"/>
      <c r="B50" s="12"/>
      <c r="C50" s="12"/>
      <c r="D50" s="73"/>
      <c r="E50" s="73"/>
      <c r="F50" s="73"/>
      <c r="G50" s="73"/>
      <c r="H50" s="12"/>
      <c r="I50" s="12"/>
      <c r="J50" s="12"/>
    </row>
  </sheetData>
  <mergeCells count="5">
    <mergeCell ref="I3:I6"/>
    <mergeCell ref="A4:G5"/>
    <mergeCell ref="A6:G6"/>
    <mergeCell ref="A40:B40"/>
    <mergeCell ref="H45:I45"/>
  </mergeCells>
  <conditionalFormatting sqref="A9:G39">
    <cfRule type="expression" dxfId="7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Anleitung</vt:lpstr>
      <vt:lpstr>Personaldaten</vt:lpstr>
      <vt:lpstr>Feiertage</vt:lpstr>
      <vt:lpstr>Beispiel</vt:lpstr>
      <vt:lpstr>JAN 26</vt:lpstr>
      <vt:lpstr>FEB 26</vt:lpstr>
      <vt:lpstr>MÄR 26</vt:lpstr>
      <vt:lpstr>APR 26</vt:lpstr>
      <vt:lpstr>MAI 26</vt:lpstr>
      <vt:lpstr>JUN 26</vt:lpstr>
      <vt:lpstr>JUL 26</vt:lpstr>
      <vt:lpstr>AUG 26</vt:lpstr>
      <vt:lpstr>SEP 26</vt:lpstr>
      <vt:lpstr>OKT 26</vt:lpstr>
      <vt:lpstr>NOV 26</vt:lpstr>
      <vt:lpstr>DEZ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2022-10-12T06:52:34Z</cp:lastPrinted>
  <dcterms:created xsi:type="dcterms:W3CDTF">1997-11-24T14:30:19Z</dcterms:created>
  <dcterms:modified xsi:type="dcterms:W3CDTF">2025-11-13T15:04:19Z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50a77659-bbc6-4896-ae7b-db20822f8daa</vt:lpwstr>
  </property>
</Properties>
</file>